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30" yWindow="1125" windowWidth="20430" windowHeight="7560" activeTab="3"/>
  </bookViews>
  <sheets>
    <sheet name="煤业物资折旧" sheetId="9" r:id="rId1"/>
    <sheet name="物资集团折旧" sheetId="11" r:id="rId2"/>
    <sheet name="自筹计划" sheetId="10" r:id="rId3"/>
    <sheet name="安全费用" sheetId="12" r:id="rId4"/>
  </sheets>
  <definedNames>
    <definedName name="_xlnm.Print_Titles" localSheetId="0">煤业物资折旧!$1:$3</definedName>
    <definedName name="_xlnm.Print_Titles" localSheetId="1">物资集团折旧!$1:$3</definedName>
  </definedNames>
  <calcPr calcId="125725"/>
</workbook>
</file>

<file path=xl/calcChain.xml><?xml version="1.0" encoding="utf-8"?>
<calcChain xmlns="http://schemas.openxmlformats.org/spreadsheetml/2006/main">
  <c r="G53" i="11"/>
  <c r="I34"/>
  <c r="I7" i="10" l="1"/>
  <c r="I6"/>
  <c r="I24" i="9"/>
  <c r="I25"/>
  <c r="I26"/>
  <c r="I27"/>
  <c r="I28"/>
  <c r="I29"/>
  <c r="I30"/>
  <c r="I23"/>
  <c r="I13"/>
  <c r="I14"/>
  <c r="I15"/>
  <c r="I16"/>
  <c r="I17"/>
  <c r="I18"/>
  <c r="I19"/>
  <c r="I20"/>
  <c r="I12"/>
  <c r="I43" i="11"/>
  <c r="G43"/>
  <c r="I26"/>
  <c r="G11" i="9"/>
  <c r="G22" i="10" l="1"/>
  <c r="I31" i="9"/>
  <c r="I11" l="1"/>
  <c r="I5" i="11"/>
  <c r="I18"/>
  <c r="I22" i="10"/>
  <c r="I9"/>
  <c r="I53" i="11"/>
  <c r="I22" i="9"/>
  <c r="I5"/>
  <c r="I12" i="11"/>
  <c r="I7" i="12"/>
  <c r="I4" s="1"/>
  <c r="I5"/>
  <c r="I31" i="11"/>
  <c r="I40"/>
  <c r="I49"/>
  <c r="I5" i="10"/>
  <c r="I18"/>
  <c r="I20"/>
  <c r="G9"/>
  <c r="G5"/>
  <c r="G40" i="11"/>
  <c r="G34"/>
  <c r="G26"/>
  <c r="G18"/>
  <c r="G12"/>
  <c r="G5"/>
  <c r="G31" i="9"/>
  <c r="G22"/>
  <c r="G5"/>
  <c r="G4" i="12"/>
  <c r="I17" i="10" l="1"/>
  <c r="G4"/>
  <c r="I4"/>
  <c r="I4" i="9"/>
  <c r="I4" i="11"/>
  <c r="G4"/>
  <c r="G4" i="9"/>
</calcChain>
</file>

<file path=xl/sharedStrings.xml><?xml version="1.0" encoding="utf-8"?>
<sst xmlns="http://schemas.openxmlformats.org/spreadsheetml/2006/main" count="443" uniqueCount="220">
  <si>
    <t>序号</t>
  </si>
  <si>
    <t>项目地点</t>
  </si>
  <si>
    <t>项目名称</t>
  </si>
  <si>
    <t>建设内容及规格型号
（设备名称）</t>
  </si>
  <si>
    <t>工程量
单位</t>
  </si>
  <si>
    <t>备 注</t>
  </si>
  <si>
    <t>工程量</t>
  </si>
  <si>
    <t>工作量
（万元）</t>
  </si>
  <si>
    <t>综合部</t>
  </si>
  <si>
    <t>台</t>
  </si>
  <si>
    <t>平方</t>
  </si>
  <si>
    <t>25吨吊车</t>
  </si>
  <si>
    <t>30吨半挂油罐车</t>
  </si>
  <si>
    <t>生产车辆更新</t>
  </si>
  <si>
    <t>购买牵引车</t>
  </si>
  <si>
    <t>绿化工程</t>
  </si>
  <si>
    <t>库房西门地面硬化和车棚</t>
  </si>
  <si>
    <t>办公设备购置</t>
    <phoneticPr fontId="5" type="noConversion"/>
  </si>
  <si>
    <t>台</t>
    <phoneticPr fontId="5" type="noConversion"/>
  </si>
  <si>
    <t>彬长分公司</t>
    <phoneticPr fontId="5" type="noConversion"/>
  </si>
  <si>
    <t>黄陵分公司</t>
    <phoneticPr fontId="5" type="noConversion"/>
  </si>
  <si>
    <t>台式电脑</t>
    <phoneticPr fontId="5" type="noConversion"/>
  </si>
  <si>
    <t>功放机调音台一体机</t>
    <phoneticPr fontId="5" type="noConversion"/>
  </si>
  <si>
    <t>10T燃油叉车</t>
    <phoneticPr fontId="5" type="noConversion"/>
  </si>
  <si>
    <t>联想 T4900d</t>
  </si>
  <si>
    <t>KFR-72LW 3P 柜式</t>
  </si>
  <si>
    <t>物资总库</t>
  </si>
  <si>
    <t>㎡</t>
  </si>
  <si>
    <t>沙梁供应站</t>
  </si>
  <si>
    <t>尼桑皮卡车ZN1035UCK6</t>
  </si>
  <si>
    <t>红柠铁路供应站</t>
  </si>
  <si>
    <t>库房办公室改造</t>
  </si>
  <si>
    <t>线路改造，地面墙面处理及门窗更换</t>
  </si>
  <si>
    <t>榆通公司</t>
    <phoneticPr fontId="5" type="noConversion"/>
  </si>
  <si>
    <t>西安</t>
    <phoneticPr fontId="10" type="noConversion"/>
  </si>
  <si>
    <t>笔记本电脑</t>
    <phoneticPr fontId="10" type="noConversion"/>
  </si>
  <si>
    <t>台</t>
    <phoneticPr fontId="10" type="noConversion"/>
  </si>
  <si>
    <t>台式电脑</t>
    <phoneticPr fontId="10" type="noConversion"/>
  </si>
  <si>
    <t>招标公司</t>
    <phoneticPr fontId="5" type="noConversion"/>
  </si>
  <si>
    <t>项目公司</t>
    <phoneticPr fontId="5" type="noConversion"/>
  </si>
  <si>
    <t>建安监理</t>
  </si>
  <si>
    <t>办公设置购置</t>
  </si>
  <si>
    <t>台式办公电脑</t>
  </si>
  <si>
    <t>办公设备购置</t>
  </si>
  <si>
    <t>柯尼卡美能达多功能数码复合机</t>
  </si>
  <si>
    <t>建安监理</t>
    <phoneticPr fontId="5" type="noConversion"/>
  </si>
  <si>
    <t>进出口事业部</t>
    <phoneticPr fontId="5" type="noConversion"/>
  </si>
  <si>
    <t>资产运营中心</t>
    <phoneticPr fontId="5" type="noConversion"/>
  </si>
  <si>
    <t>合计</t>
    <phoneticPr fontId="5" type="noConversion"/>
  </si>
  <si>
    <t>各部门及站库</t>
    <phoneticPr fontId="5" type="noConversion"/>
  </si>
  <si>
    <t>投影仪</t>
    <phoneticPr fontId="10" type="noConversion"/>
  </si>
  <si>
    <t>小保当供应站</t>
    <phoneticPr fontId="5" type="noConversion"/>
  </si>
  <si>
    <t>安山、沙梁供应站</t>
    <phoneticPr fontId="12" type="noConversion"/>
  </si>
  <si>
    <t>设备购置</t>
    <phoneticPr fontId="12" type="noConversion"/>
  </si>
  <si>
    <t>生产设备购置</t>
    <phoneticPr fontId="12" type="noConversion"/>
  </si>
  <si>
    <t>笔记本电脑</t>
    <phoneticPr fontId="12" type="noConversion"/>
  </si>
  <si>
    <t>台式办公电脑  联想</t>
    <phoneticPr fontId="10" type="noConversion"/>
  </si>
  <si>
    <t xml:space="preserve">   台</t>
    <phoneticPr fontId="10" type="noConversion"/>
  </si>
  <si>
    <t>材料棚暖气回水管维修</t>
    <phoneticPr fontId="5" type="noConversion"/>
  </si>
  <si>
    <t>秦安评价公司</t>
    <phoneticPr fontId="5" type="noConversion"/>
  </si>
  <si>
    <t>办公设备购置</t>
    <phoneticPr fontId="12" type="noConversion"/>
  </si>
  <si>
    <t>西安市</t>
    <phoneticPr fontId="12" type="noConversion"/>
  </si>
  <si>
    <t>机关本部</t>
    <phoneticPr fontId="5" type="noConversion"/>
  </si>
  <si>
    <t>公司</t>
    <phoneticPr fontId="5" type="noConversion"/>
  </si>
  <si>
    <t>供应商绩效考评系统</t>
    <phoneticPr fontId="12" type="noConversion"/>
  </si>
  <si>
    <t>项</t>
    <phoneticPr fontId="12" type="noConversion"/>
  </si>
  <si>
    <t>仓储管理中心
（二期库房）</t>
    <phoneticPr fontId="5" type="noConversion"/>
  </si>
  <si>
    <t>打印机</t>
    <phoneticPr fontId="5" type="noConversion"/>
  </si>
  <si>
    <t>榆林分公司</t>
    <phoneticPr fontId="5" type="noConversion"/>
  </si>
  <si>
    <t>信息协同系统</t>
    <phoneticPr fontId="5" type="noConversion"/>
  </si>
  <si>
    <t>微型智慧物流园区信息系统建设（含设备购置）</t>
    <phoneticPr fontId="5" type="noConversion"/>
  </si>
  <si>
    <t>设备购置</t>
    <phoneticPr fontId="5" type="noConversion"/>
  </si>
  <si>
    <t>全向麦克风</t>
    <phoneticPr fontId="5" type="noConversion"/>
  </si>
  <si>
    <t>设备购置</t>
    <phoneticPr fontId="10" type="noConversion"/>
  </si>
  <si>
    <t>榆林分公司</t>
    <phoneticPr fontId="5" type="noConversion"/>
  </si>
  <si>
    <t>工作量（万元）</t>
    <phoneticPr fontId="5" type="noConversion"/>
  </si>
  <si>
    <t>复合打印机TOSHIBA 3508A</t>
    <phoneticPr fontId="5" type="noConversion"/>
  </si>
  <si>
    <t>榆林</t>
    <phoneticPr fontId="5" type="noConversion"/>
  </si>
  <si>
    <t>曹家滩，沙梁供应站</t>
    <phoneticPr fontId="5" type="noConversion"/>
  </si>
  <si>
    <t>1.5P壁挂式空调</t>
    <phoneticPr fontId="10" type="noConversion"/>
  </si>
  <si>
    <t>3P壁挂式空调</t>
    <phoneticPr fontId="10" type="noConversion"/>
  </si>
  <si>
    <t>公司</t>
    <phoneticPr fontId="12" type="noConversion"/>
  </si>
  <si>
    <t>项</t>
    <phoneticPr fontId="10" type="noConversion"/>
  </si>
  <si>
    <t>小庄供应站</t>
    <phoneticPr fontId="5" type="noConversion"/>
  </si>
  <si>
    <t>设备购置</t>
    <phoneticPr fontId="5" type="noConversion"/>
  </si>
  <si>
    <t>台</t>
    <phoneticPr fontId="5" type="noConversion"/>
  </si>
  <si>
    <t>大佛寺供应站</t>
    <phoneticPr fontId="12" type="noConversion"/>
  </si>
  <si>
    <t>文家坡供应站</t>
    <phoneticPr fontId="5" type="noConversion"/>
  </si>
  <si>
    <t>2P柜式空调</t>
    <phoneticPr fontId="5" type="noConversion"/>
  </si>
  <si>
    <t>胡家河供应站</t>
    <phoneticPr fontId="5" type="noConversion"/>
  </si>
  <si>
    <t>物流配送部</t>
    <phoneticPr fontId="12" type="noConversion"/>
  </si>
  <si>
    <t>油罐车购置</t>
    <phoneticPr fontId="5" type="noConversion"/>
  </si>
  <si>
    <t>5吨油罐车</t>
    <phoneticPr fontId="5" type="noConversion"/>
  </si>
  <si>
    <t>3P柜式空调</t>
    <phoneticPr fontId="10" type="noConversion"/>
  </si>
  <si>
    <t>榆林化学供应站</t>
    <phoneticPr fontId="10" type="noConversion"/>
  </si>
  <si>
    <t>洁博士驾驶式洗地车JIEBOSS-1300</t>
    <phoneticPr fontId="10" type="noConversion"/>
  </si>
  <si>
    <t>生产车辆购置</t>
    <phoneticPr fontId="12" type="noConversion"/>
  </si>
  <si>
    <t>合力内燃平衡重式叉车，CPCD型5.0T</t>
    <phoneticPr fontId="10" type="noConversion"/>
  </si>
  <si>
    <t>办公设备购置</t>
    <phoneticPr fontId="10" type="noConversion"/>
  </si>
  <si>
    <t>党支部标准化建设</t>
    <phoneticPr fontId="10" type="noConversion"/>
  </si>
  <si>
    <t xml:space="preserve">   台</t>
    <phoneticPr fontId="12" type="noConversion"/>
  </si>
  <si>
    <t>自强西路</t>
    <phoneticPr fontId="10" type="noConversion"/>
  </si>
  <si>
    <t>台式办公电脑</t>
    <phoneticPr fontId="12" type="noConversion"/>
  </si>
  <si>
    <t>黑白激光打印机</t>
    <phoneticPr fontId="12" type="noConversion"/>
  </si>
  <si>
    <t>深井热水泵 250QJ50-240-75KW</t>
    <phoneticPr fontId="10" type="noConversion"/>
  </si>
  <si>
    <t>笔记本电脑  联想</t>
    <phoneticPr fontId="10" type="noConversion"/>
  </si>
  <si>
    <t>视频会议显示设备购置</t>
    <phoneticPr fontId="10" type="noConversion"/>
  </si>
  <si>
    <t>办公设备购置</t>
    <phoneticPr fontId="5" type="noConversion"/>
  </si>
  <si>
    <t>办公用台式电脑</t>
    <phoneticPr fontId="5" type="noConversion"/>
  </si>
  <si>
    <t>投影仪（含幕布）</t>
    <phoneticPr fontId="5" type="noConversion"/>
  </si>
  <si>
    <t>物流配送部</t>
    <phoneticPr fontId="5" type="noConversion"/>
  </si>
  <si>
    <t>吊车购置</t>
    <phoneticPr fontId="5" type="noConversion"/>
  </si>
  <si>
    <t>台</t>
    <phoneticPr fontId="5" type="noConversion"/>
  </si>
  <si>
    <t>6.8米单桥货车（柴油）</t>
    <phoneticPr fontId="5" type="noConversion"/>
  </si>
  <si>
    <t>4.2米单桥货车（柴油）</t>
    <phoneticPr fontId="5" type="noConversion"/>
  </si>
  <si>
    <t>生产车辆购置</t>
    <phoneticPr fontId="5" type="noConversion"/>
  </si>
  <si>
    <t>尼桑皮卡车</t>
    <phoneticPr fontId="5" type="noConversion"/>
  </si>
  <si>
    <t>二期总库房</t>
    <phoneticPr fontId="5" type="noConversion"/>
  </si>
  <si>
    <t>库房设备购置</t>
    <phoneticPr fontId="5" type="noConversion"/>
  </si>
  <si>
    <t>2T电动前移式叉车</t>
    <phoneticPr fontId="5" type="noConversion"/>
  </si>
  <si>
    <t>投影仪</t>
    <phoneticPr fontId="5" type="noConversion"/>
  </si>
  <si>
    <t>生产设备购置</t>
    <phoneticPr fontId="5" type="noConversion"/>
  </si>
  <si>
    <t>12T汽车起重机</t>
    <phoneticPr fontId="5" type="noConversion"/>
  </si>
  <si>
    <t>1.5T电瓶叉车</t>
    <phoneticPr fontId="5" type="noConversion"/>
  </si>
  <si>
    <t>尼桑皮卡车</t>
    <phoneticPr fontId="5" type="noConversion"/>
  </si>
  <si>
    <t>韩家湾供应站</t>
    <phoneticPr fontId="5" type="noConversion"/>
  </si>
  <si>
    <t>二期库房外绿化</t>
    <phoneticPr fontId="5" type="noConversion"/>
  </si>
  <si>
    <t>地面硬化、自行车棚</t>
    <phoneticPr fontId="5" type="noConversion"/>
  </si>
  <si>
    <t>批</t>
    <phoneticPr fontId="5" type="noConversion"/>
  </si>
  <si>
    <t>档案室整体改造</t>
    <phoneticPr fontId="12" type="noConversion"/>
  </si>
  <si>
    <t>电路改造，重新装修（包含刮腻子，起垫层，隔断，门窗暖气等）</t>
    <phoneticPr fontId="12" type="noConversion"/>
  </si>
  <si>
    <t>供应站</t>
    <phoneticPr fontId="5" type="noConversion"/>
  </si>
  <si>
    <t>暖气回水管更换（含材料）</t>
    <phoneticPr fontId="5" type="noConversion"/>
  </si>
  <si>
    <t>米</t>
    <phoneticPr fontId="5" type="noConversion"/>
  </si>
  <si>
    <t>新建井口超市</t>
    <phoneticPr fontId="12" type="noConversion"/>
  </si>
  <si>
    <t>采购中心</t>
    <phoneticPr fontId="12" type="noConversion"/>
  </si>
  <si>
    <t>自强西路</t>
    <phoneticPr fontId="12" type="noConversion"/>
  </si>
  <si>
    <t>办公设备购置</t>
    <phoneticPr fontId="12" type="noConversion"/>
  </si>
  <si>
    <t>台式办公电脑</t>
    <phoneticPr fontId="12" type="noConversion"/>
  </si>
  <si>
    <t>台</t>
    <phoneticPr fontId="12" type="noConversion"/>
  </si>
  <si>
    <t>合计</t>
    <phoneticPr fontId="5" type="noConversion"/>
  </si>
  <si>
    <t>彬长分公司</t>
    <phoneticPr fontId="5" type="noConversion"/>
  </si>
  <si>
    <t>二期库房</t>
    <phoneticPr fontId="5" type="noConversion"/>
  </si>
  <si>
    <t>烟感报警器</t>
    <phoneticPr fontId="5" type="noConversion"/>
  </si>
  <si>
    <t>红外烟感报警器</t>
    <phoneticPr fontId="5" type="noConversion"/>
  </si>
  <si>
    <t>套</t>
    <phoneticPr fontId="5" type="noConversion"/>
  </si>
  <si>
    <t>资产运营中心</t>
    <phoneticPr fontId="5" type="noConversion"/>
  </si>
  <si>
    <t>自强西路</t>
    <phoneticPr fontId="5" type="noConversion"/>
  </si>
  <si>
    <t>消防系统维护</t>
    <phoneticPr fontId="5" type="noConversion"/>
  </si>
  <si>
    <t>北关区域西院2#号住宅楼东单元（1至15层），西单元（1至8层）手报：LK-K01  声光报警器：P900A  控制模块：LK-C01B  监视模块：LK-MO  消火栓按钮：K01X</t>
    <phoneticPr fontId="5" type="noConversion"/>
  </si>
  <si>
    <t>㎡</t>
    <phoneticPr fontId="5" type="noConversion"/>
  </si>
  <si>
    <t>洁博士座驾式洗地机</t>
    <phoneticPr fontId="5" type="noConversion"/>
  </si>
  <si>
    <t>核算中心</t>
    <phoneticPr fontId="5" type="noConversion"/>
  </si>
  <si>
    <t>办公设备购置</t>
    <phoneticPr fontId="5" type="noConversion"/>
  </si>
  <si>
    <t>办公用台式电脑</t>
    <phoneticPr fontId="5" type="noConversion"/>
  </si>
  <si>
    <t>台</t>
    <phoneticPr fontId="5" type="noConversion"/>
  </si>
  <si>
    <t>个</t>
    <phoneticPr fontId="5" type="noConversion"/>
  </si>
  <si>
    <t>机关本部</t>
    <phoneticPr fontId="5" type="noConversion"/>
  </si>
  <si>
    <t>激光多功能一体机</t>
    <phoneticPr fontId="5" type="noConversion"/>
  </si>
  <si>
    <t>台</t>
    <phoneticPr fontId="5" type="noConversion"/>
  </si>
  <si>
    <t>车辆购置</t>
  </si>
  <si>
    <t>车辆购置</t>
    <phoneticPr fontId="12" type="noConversion"/>
  </si>
  <si>
    <t>本田雅阁</t>
    <phoneticPr fontId="12" type="noConversion"/>
  </si>
  <si>
    <t>榆通公司</t>
    <phoneticPr fontId="5" type="noConversion"/>
  </si>
  <si>
    <t>笔记本电脑</t>
    <phoneticPr fontId="10" type="noConversion"/>
  </si>
  <si>
    <t>台式电脑</t>
    <phoneticPr fontId="12" type="noConversion"/>
  </si>
  <si>
    <t>教学触屏一体机</t>
    <phoneticPr fontId="12" type="noConversion"/>
  </si>
  <si>
    <t>会议桌</t>
    <phoneticPr fontId="12" type="noConversion"/>
  </si>
  <si>
    <t>张</t>
    <phoneticPr fontId="12" type="noConversion"/>
  </si>
  <si>
    <t>工作量 （万元）</t>
    <phoneticPr fontId="5" type="noConversion"/>
  </si>
  <si>
    <t>车辆购置</t>
    <phoneticPr fontId="12" type="noConversion"/>
  </si>
  <si>
    <t>国际物流</t>
    <phoneticPr fontId="12" type="noConversion"/>
  </si>
  <si>
    <t>上海分公司</t>
    <phoneticPr fontId="12" type="noConversion"/>
  </si>
  <si>
    <t>笔记本电脑</t>
    <phoneticPr fontId="12" type="noConversion"/>
  </si>
  <si>
    <t>“两化”现场会改造</t>
    <phoneticPr fontId="12" type="noConversion"/>
  </si>
  <si>
    <t>张家峁供应站</t>
    <phoneticPr fontId="12" type="noConversion"/>
  </si>
  <si>
    <t>别克GL8 SGM6522UBA6</t>
    <phoneticPr fontId="12" type="noConversion"/>
  </si>
  <si>
    <t>本田轿车 排气量1.5T</t>
    <phoneticPr fontId="5" type="noConversion"/>
  </si>
  <si>
    <t>别克商务车 排气量2.0T</t>
    <phoneticPr fontId="5" type="noConversion"/>
  </si>
  <si>
    <t>汉兰达越野车 排气量2.0T</t>
    <phoneticPr fontId="5" type="noConversion"/>
  </si>
  <si>
    <t>进出口事业部</t>
    <phoneticPr fontId="12" type="noConversion"/>
  </si>
  <si>
    <t>进出口事业部</t>
    <phoneticPr fontId="5" type="noConversion"/>
  </si>
  <si>
    <t>办公室装修</t>
    <phoneticPr fontId="12" type="noConversion"/>
  </si>
  <si>
    <t>新租赁陆港金融小镇办公室装修</t>
    <phoneticPr fontId="12" type="noConversion"/>
  </si>
  <si>
    <t>综合部</t>
    <phoneticPr fontId="5" type="noConversion"/>
  </si>
  <si>
    <t>车辆购置</t>
    <phoneticPr fontId="5" type="noConversion"/>
  </si>
  <si>
    <t>别克商务车</t>
  </si>
  <si>
    <t>台式电脑</t>
    <phoneticPr fontId="12" type="noConversion"/>
  </si>
  <si>
    <t>多功能一体机</t>
    <phoneticPr fontId="12" type="noConversion"/>
  </si>
  <si>
    <t>设备购置</t>
    <phoneticPr fontId="12" type="noConversion"/>
  </si>
  <si>
    <t>台式电脑</t>
    <phoneticPr fontId="5" type="noConversion"/>
  </si>
  <si>
    <t>台</t>
    <phoneticPr fontId="5" type="noConversion"/>
  </si>
  <si>
    <t>梅苑小区2号楼商业裙楼消防工程改造：消火栓系统、报警系统、防排烟系统、应急照明系统、控制室整改、局部吊顶修复、办理消防验收手续。</t>
    <phoneticPr fontId="5" type="noConversion"/>
  </si>
  <si>
    <t>平米</t>
    <phoneticPr fontId="5" type="noConversion"/>
  </si>
  <si>
    <t>2020年原计划</t>
    <phoneticPr fontId="5" type="noConversion"/>
  </si>
  <si>
    <t>2020年调整计划</t>
    <phoneticPr fontId="5" type="noConversion"/>
  </si>
  <si>
    <r>
      <rPr>
        <sz val="9"/>
        <color indexed="8"/>
        <rFont val="宋体"/>
        <family val="3"/>
        <charset val="134"/>
      </rPr>
      <t xml:space="preserve">附表5 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陕西煤业化工物资集团有限公司2020年安全费用调整计划明细表</t>
    </r>
    <phoneticPr fontId="5" type="noConversion"/>
  </si>
  <si>
    <r>
      <rPr>
        <sz val="9"/>
        <color indexed="8"/>
        <rFont val="宋体"/>
        <family val="3"/>
        <charset val="134"/>
      </rPr>
      <t xml:space="preserve">附表3                                       </t>
    </r>
    <r>
      <rPr>
        <b/>
        <sz val="14"/>
        <color indexed="8"/>
        <rFont val="宋体"/>
        <family val="3"/>
        <charset val="134"/>
      </rPr>
      <t>陕西煤业物资有限责任公司2020年自筹资金调整计划明细表</t>
    </r>
    <phoneticPr fontId="5" type="noConversion"/>
  </si>
  <si>
    <r>
      <rPr>
        <sz val="9"/>
        <color indexed="8"/>
        <rFont val="宋体"/>
        <family val="3"/>
        <charset val="134"/>
      </rPr>
      <t xml:space="preserve">附表4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陕西煤业化工物资集团有限公司2020年自筹资金调整计划明细表</t>
    </r>
    <phoneticPr fontId="5" type="noConversion"/>
  </si>
  <si>
    <r>
      <rPr>
        <sz val="9"/>
        <color indexed="8"/>
        <rFont val="宋体"/>
        <family val="3"/>
        <charset val="134"/>
      </rPr>
      <t xml:space="preserve">附表2                                         </t>
    </r>
    <r>
      <rPr>
        <b/>
        <sz val="14"/>
        <color indexed="8"/>
        <rFont val="宋体"/>
        <family val="3"/>
        <charset val="134"/>
      </rPr>
      <t>陕西煤业化工物资集团有限公司2020年折旧资金调整计划明细表</t>
    </r>
    <phoneticPr fontId="5" type="noConversion"/>
  </si>
  <si>
    <r>
      <rPr>
        <sz val="9"/>
        <color indexed="8"/>
        <rFont val="宋体"/>
        <family val="3"/>
        <charset val="134"/>
      </rPr>
      <t xml:space="preserve">附表1                                          </t>
    </r>
    <r>
      <rPr>
        <b/>
        <sz val="14"/>
        <color indexed="8"/>
        <rFont val="宋体"/>
        <family val="3"/>
        <charset val="134"/>
      </rPr>
      <t>陕西煤业物资有限责任公司2020年折旧资金调整计划明细表</t>
    </r>
    <phoneticPr fontId="5" type="noConversion"/>
  </si>
  <si>
    <t>新增</t>
    <phoneticPr fontId="5" type="noConversion"/>
  </si>
  <si>
    <t>视频会议</t>
    <phoneticPr fontId="5" type="noConversion"/>
  </si>
  <si>
    <t>新增</t>
    <phoneticPr fontId="5" type="noConversion"/>
  </si>
  <si>
    <t>陕北矿业采购组</t>
    <phoneticPr fontId="5" type="noConversion"/>
  </si>
  <si>
    <t>隶属陕西煤业物资有限责任公司榆林分公司</t>
    <phoneticPr fontId="5" type="noConversion"/>
  </si>
  <si>
    <t>新增</t>
    <phoneticPr fontId="12" type="noConversion"/>
  </si>
  <si>
    <t>调减1台笔记本</t>
    <phoneticPr fontId="12" type="noConversion"/>
  </si>
  <si>
    <t>调增1台台式机</t>
    <phoneticPr fontId="12" type="noConversion"/>
  </si>
  <si>
    <t>调减59万元</t>
    <phoneticPr fontId="5" type="noConversion"/>
  </si>
  <si>
    <t>由矿业统一维修，此项目取消</t>
    <phoneticPr fontId="12" type="noConversion"/>
  </si>
  <si>
    <t>调减8.34万元</t>
    <phoneticPr fontId="5" type="noConversion"/>
  </si>
  <si>
    <t>柜式空调</t>
    <phoneticPr fontId="5" type="noConversion"/>
  </si>
  <si>
    <t>地面铺设、广告墙及标识牌等</t>
    <phoneticPr fontId="12" type="noConversion"/>
  </si>
  <si>
    <t>符合固定资产确认条件的，列入折旧资金计划</t>
  </si>
  <si>
    <t>挂式空调</t>
    <phoneticPr fontId="5" type="noConversion"/>
  </si>
  <si>
    <t>挂式空调</t>
    <phoneticPr fontId="10" type="noConversion"/>
  </si>
  <si>
    <t>取消实施</t>
    <phoneticPr fontId="12" type="noConversion"/>
  </si>
  <si>
    <t>扫地机</t>
    <phoneticPr fontId="5" type="noConversion"/>
  </si>
  <si>
    <t>2号楼裙楼消防工程改造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</si>
</sst>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B05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5">
    <cellStyle name="0,0_x000d__x000a_NA_x000d__x000a_" xfId="1"/>
    <cellStyle name="常规" xfId="0" builtinId="0"/>
    <cellStyle name="常规 2" xfId="2"/>
    <cellStyle name="常规 3" xfId="3"/>
    <cellStyle name="常规_韩城分公司 2014专项、信息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workbookViewId="0">
      <selection sqref="A1:J1"/>
    </sheetView>
  </sheetViews>
  <sheetFormatPr defaultColWidth="9" defaultRowHeight="13.5"/>
  <cols>
    <col min="1" max="1" width="5" bestFit="1" customWidth="1"/>
    <col min="2" max="2" width="12.75" customWidth="1"/>
    <col min="3" max="3" width="19.75" customWidth="1"/>
    <col min="4" max="4" width="20.875" customWidth="1"/>
    <col min="5" max="5" width="7.25" customWidth="1"/>
    <col min="6" max="6" width="6.625" customWidth="1"/>
    <col min="7" max="7" width="14.5" customWidth="1"/>
    <col min="8" max="8" width="6.625" customWidth="1"/>
    <col min="9" max="9" width="15.625" customWidth="1"/>
    <col min="10" max="10" width="33" style="87" customWidth="1"/>
  </cols>
  <sheetData>
    <row r="1" spans="1:10" ht="41.25" customHeight="1">
      <c r="A1" s="103" t="s">
        <v>200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7.25" customHeight="1">
      <c r="A2" s="105" t="s">
        <v>0</v>
      </c>
      <c r="B2" s="105" t="s">
        <v>1</v>
      </c>
      <c r="C2" s="105" t="s">
        <v>2</v>
      </c>
      <c r="D2" s="105" t="s">
        <v>3</v>
      </c>
      <c r="E2" s="105" t="s">
        <v>4</v>
      </c>
      <c r="F2" s="107" t="s">
        <v>194</v>
      </c>
      <c r="G2" s="108"/>
      <c r="H2" s="107" t="s">
        <v>195</v>
      </c>
      <c r="I2" s="108"/>
      <c r="J2" s="106" t="s">
        <v>5</v>
      </c>
    </row>
    <row r="3" spans="1:10" ht="24">
      <c r="A3" s="105"/>
      <c r="B3" s="105"/>
      <c r="C3" s="105"/>
      <c r="D3" s="105"/>
      <c r="E3" s="105"/>
      <c r="F3" s="25" t="s">
        <v>6</v>
      </c>
      <c r="G3" s="2" t="s">
        <v>75</v>
      </c>
      <c r="H3" s="53" t="s">
        <v>6</v>
      </c>
      <c r="I3" s="2" t="s">
        <v>75</v>
      </c>
      <c r="J3" s="106"/>
    </row>
    <row r="4" spans="1:10" ht="17.100000000000001" customHeight="1">
      <c r="A4" s="4"/>
      <c r="B4" s="21" t="s">
        <v>48</v>
      </c>
      <c r="C4" s="4"/>
      <c r="D4" s="22"/>
      <c r="E4" s="22"/>
      <c r="F4" s="2"/>
      <c r="G4" s="72">
        <f>SUM(G5,G11,G22,G31)</f>
        <v>518.9</v>
      </c>
      <c r="H4" s="2"/>
      <c r="I4" s="2">
        <f>I5+I11+I22+I31</f>
        <v>701.7700000000001</v>
      </c>
      <c r="J4" s="81"/>
    </row>
    <row r="5" spans="1:10" ht="17.100000000000001" customHeight="1">
      <c r="A5" s="92" t="s">
        <v>63</v>
      </c>
      <c r="B5" s="93"/>
      <c r="C5" s="4"/>
      <c r="D5" s="24"/>
      <c r="E5" s="24"/>
      <c r="F5" s="2"/>
      <c r="G5" s="2">
        <f>SUM(G6:G10)</f>
        <v>5.0999999999999996</v>
      </c>
      <c r="H5" s="2"/>
      <c r="I5" s="2">
        <f>SUM(I6:I10)</f>
        <v>8</v>
      </c>
      <c r="J5" s="82"/>
    </row>
    <row r="6" spans="1:10" ht="17.100000000000001" customHeight="1">
      <c r="A6" s="26">
        <v>1</v>
      </c>
      <c r="B6" s="26" t="s">
        <v>62</v>
      </c>
      <c r="C6" s="34" t="s">
        <v>17</v>
      </c>
      <c r="D6" s="26" t="s">
        <v>67</v>
      </c>
      <c r="E6" s="26" t="s">
        <v>155</v>
      </c>
      <c r="F6" s="33">
        <v>1</v>
      </c>
      <c r="G6" s="33">
        <v>3.5</v>
      </c>
      <c r="H6" s="33">
        <v>1</v>
      </c>
      <c r="I6" s="73">
        <v>3.5</v>
      </c>
      <c r="J6" s="75"/>
    </row>
    <row r="7" spans="1:10" ht="17.100000000000001" customHeight="1">
      <c r="A7" s="26">
        <v>2</v>
      </c>
      <c r="B7" s="26" t="s">
        <v>62</v>
      </c>
      <c r="C7" s="34" t="s">
        <v>71</v>
      </c>
      <c r="D7" s="26" t="s">
        <v>72</v>
      </c>
      <c r="E7" s="26" t="s">
        <v>156</v>
      </c>
      <c r="F7" s="33">
        <v>1</v>
      </c>
      <c r="G7" s="33">
        <v>0.6</v>
      </c>
      <c r="H7" s="33">
        <v>1</v>
      </c>
      <c r="I7" s="73">
        <v>0.6</v>
      </c>
      <c r="J7" s="75" t="s">
        <v>202</v>
      </c>
    </row>
    <row r="8" spans="1:10" ht="17.100000000000001" customHeight="1">
      <c r="A8" s="26">
        <v>3</v>
      </c>
      <c r="B8" s="26" t="s">
        <v>152</v>
      </c>
      <c r="C8" s="57" t="s">
        <v>153</v>
      </c>
      <c r="D8" s="26" t="s">
        <v>154</v>
      </c>
      <c r="E8" s="26" t="s">
        <v>155</v>
      </c>
      <c r="F8" s="33">
        <v>2</v>
      </c>
      <c r="G8" s="33">
        <v>1</v>
      </c>
      <c r="H8" s="33">
        <v>2</v>
      </c>
      <c r="I8" s="73">
        <v>1</v>
      </c>
      <c r="J8" s="75"/>
    </row>
    <row r="9" spans="1:10" ht="17.100000000000001" customHeight="1">
      <c r="A9" s="26">
        <v>4</v>
      </c>
      <c r="B9" s="26" t="s">
        <v>157</v>
      </c>
      <c r="C9" s="58" t="s">
        <v>17</v>
      </c>
      <c r="D9" s="26" t="s">
        <v>158</v>
      </c>
      <c r="E9" s="26" t="s">
        <v>159</v>
      </c>
      <c r="F9" s="33">
        <v>0</v>
      </c>
      <c r="G9" s="33">
        <v>0</v>
      </c>
      <c r="H9" s="33">
        <v>1</v>
      </c>
      <c r="I9" s="73">
        <v>0.4</v>
      </c>
      <c r="J9" s="75" t="s">
        <v>203</v>
      </c>
    </row>
    <row r="10" spans="1:10" ht="17.100000000000001" customHeight="1">
      <c r="A10" s="26">
        <v>5</v>
      </c>
      <c r="B10" s="26" t="s">
        <v>157</v>
      </c>
      <c r="C10" s="58" t="s">
        <v>17</v>
      </c>
      <c r="D10" s="26" t="s">
        <v>154</v>
      </c>
      <c r="E10" s="26" t="s">
        <v>159</v>
      </c>
      <c r="F10" s="33">
        <v>0</v>
      </c>
      <c r="G10" s="33">
        <v>0</v>
      </c>
      <c r="H10" s="33">
        <v>5</v>
      </c>
      <c r="I10" s="73">
        <v>2.5</v>
      </c>
      <c r="J10" s="75" t="s">
        <v>201</v>
      </c>
    </row>
    <row r="11" spans="1:10" ht="17.100000000000001" customHeight="1">
      <c r="A11" s="92" t="s">
        <v>19</v>
      </c>
      <c r="B11" s="93"/>
      <c r="C11" s="4"/>
      <c r="D11" s="22"/>
      <c r="E11" s="22"/>
      <c r="F11" s="2"/>
      <c r="G11" s="72">
        <f>SUM(G12:G21)</f>
        <v>345</v>
      </c>
      <c r="H11" s="2"/>
      <c r="I11" s="2">
        <f>SUM(I12:I21)</f>
        <v>382</v>
      </c>
      <c r="J11" s="83"/>
    </row>
    <row r="12" spans="1:10" ht="17.100000000000001" customHeight="1">
      <c r="A12" s="26">
        <v>1</v>
      </c>
      <c r="B12" s="109" t="s">
        <v>8</v>
      </c>
      <c r="C12" s="94" t="s">
        <v>107</v>
      </c>
      <c r="D12" s="49" t="s">
        <v>108</v>
      </c>
      <c r="E12" s="26" t="s">
        <v>9</v>
      </c>
      <c r="F12" s="43">
        <v>30</v>
      </c>
      <c r="G12" s="33">
        <v>15</v>
      </c>
      <c r="H12" s="43">
        <v>30</v>
      </c>
      <c r="I12" s="73">
        <f>G12</f>
        <v>15</v>
      </c>
      <c r="J12" s="41"/>
    </row>
    <row r="13" spans="1:10" ht="17.100000000000001" customHeight="1">
      <c r="A13" s="26">
        <v>2</v>
      </c>
      <c r="B13" s="110"/>
      <c r="C13" s="95"/>
      <c r="D13" s="26" t="s">
        <v>109</v>
      </c>
      <c r="E13" s="41" t="s">
        <v>9</v>
      </c>
      <c r="F13" s="11">
        <v>2</v>
      </c>
      <c r="G13" s="39">
        <v>3</v>
      </c>
      <c r="H13" s="11">
        <v>2</v>
      </c>
      <c r="I13" s="91">
        <f t="shared" ref="I13:I20" si="0">G13</f>
        <v>3</v>
      </c>
      <c r="J13" s="75"/>
    </row>
    <row r="14" spans="1:10" ht="17.100000000000001" customHeight="1">
      <c r="A14" s="26">
        <v>3</v>
      </c>
      <c r="B14" s="97" t="s">
        <v>110</v>
      </c>
      <c r="C14" s="43" t="s">
        <v>111</v>
      </c>
      <c r="D14" s="43" t="s">
        <v>11</v>
      </c>
      <c r="E14" s="39" t="s">
        <v>112</v>
      </c>
      <c r="F14" s="39">
        <v>1</v>
      </c>
      <c r="G14" s="39">
        <v>98</v>
      </c>
      <c r="H14" s="75">
        <v>1</v>
      </c>
      <c r="I14" s="91">
        <f t="shared" si="0"/>
        <v>98</v>
      </c>
      <c r="J14" s="75"/>
    </row>
    <row r="15" spans="1:10" ht="17.100000000000001" customHeight="1">
      <c r="A15" s="26">
        <v>4</v>
      </c>
      <c r="B15" s="98"/>
      <c r="C15" s="100" t="s">
        <v>13</v>
      </c>
      <c r="D15" s="43" t="s">
        <v>14</v>
      </c>
      <c r="E15" s="39" t="s">
        <v>9</v>
      </c>
      <c r="F15" s="39">
        <v>2</v>
      </c>
      <c r="G15" s="39">
        <v>100</v>
      </c>
      <c r="H15" s="75">
        <v>2</v>
      </c>
      <c r="I15" s="91">
        <f t="shared" si="0"/>
        <v>100</v>
      </c>
      <c r="J15" s="75"/>
    </row>
    <row r="16" spans="1:10" ht="17.100000000000001" customHeight="1">
      <c r="A16" s="26">
        <v>5</v>
      </c>
      <c r="B16" s="98"/>
      <c r="C16" s="101"/>
      <c r="D16" s="43" t="s">
        <v>113</v>
      </c>
      <c r="E16" s="39" t="s">
        <v>9</v>
      </c>
      <c r="F16" s="39">
        <v>1</v>
      </c>
      <c r="G16" s="39">
        <v>23</v>
      </c>
      <c r="H16" s="75">
        <v>1</v>
      </c>
      <c r="I16" s="91">
        <f t="shared" si="0"/>
        <v>23</v>
      </c>
      <c r="J16" s="75"/>
    </row>
    <row r="17" spans="1:10" ht="17.100000000000001" customHeight="1">
      <c r="A17" s="26">
        <v>6</v>
      </c>
      <c r="B17" s="98"/>
      <c r="C17" s="102"/>
      <c r="D17" s="43" t="s">
        <v>114</v>
      </c>
      <c r="E17" s="39" t="s">
        <v>9</v>
      </c>
      <c r="F17" s="39">
        <v>1</v>
      </c>
      <c r="G17" s="39">
        <v>20</v>
      </c>
      <c r="H17" s="75">
        <v>1</v>
      </c>
      <c r="I17" s="91">
        <f t="shared" si="0"/>
        <v>20</v>
      </c>
      <c r="J17" s="75"/>
    </row>
    <row r="18" spans="1:10" ht="17.100000000000001" customHeight="1">
      <c r="A18" s="26">
        <v>7</v>
      </c>
      <c r="B18" s="99"/>
      <c r="C18" s="50" t="s">
        <v>115</v>
      </c>
      <c r="D18" s="43" t="s">
        <v>116</v>
      </c>
      <c r="E18" s="39" t="s">
        <v>112</v>
      </c>
      <c r="F18" s="39">
        <v>2</v>
      </c>
      <c r="G18" s="39">
        <v>46</v>
      </c>
      <c r="H18" s="75">
        <v>2</v>
      </c>
      <c r="I18" s="91">
        <f t="shared" si="0"/>
        <v>46</v>
      </c>
      <c r="J18" s="41"/>
    </row>
    <row r="19" spans="1:10" ht="17.100000000000001" customHeight="1">
      <c r="A19" s="26">
        <v>8</v>
      </c>
      <c r="B19" s="96" t="s">
        <v>117</v>
      </c>
      <c r="C19" s="94" t="s">
        <v>118</v>
      </c>
      <c r="D19" s="30" t="s">
        <v>218</v>
      </c>
      <c r="E19" s="31" t="s">
        <v>9</v>
      </c>
      <c r="F19" s="11">
        <v>2</v>
      </c>
      <c r="G19" s="39">
        <v>20</v>
      </c>
      <c r="H19" s="11">
        <v>2</v>
      </c>
      <c r="I19" s="91">
        <f t="shared" si="0"/>
        <v>20</v>
      </c>
      <c r="J19" s="42"/>
    </row>
    <row r="20" spans="1:10" ht="17.100000000000001" customHeight="1">
      <c r="A20" s="26">
        <v>9</v>
      </c>
      <c r="B20" s="96"/>
      <c r="C20" s="95"/>
      <c r="D20" s="26" t="s">
        <v>119</v>
      </c>
      <c r="E20" s="31" t="s">
        <v>112</v>
      </c>
      <c r="F20" s="11">
        <v>1</v>
      </c>
      <c r="G20" s="39">
        <v>20</v>
      </c>
      <c r="H20" s="11">
        <v>1</v>
      </c>
      <c r="I20" s="91">
        <f t="shared" si="0"/>
        <v>20</v>
      </c>
      <c r="J20" s="38"/>
    </row>
    <row r="21" spans="1:10" ht="17.100000000000001" customHeight="1">
      <c r="A21" s="26">
        <v>10</v>
      </c>
      <c r="B21" s="26" t="s">
        <v>184</v>
      </c>
      <c r="C21" s="26" t="s">
        <v>185</v>
      </c>
      <c r="D21" s="69" t="s">
        <v>186</v>
      </c>
      <c r="E21" s="70" t="s">
        <v>9</v>
      </c>
      <c r="F21" s="71">
        <v>0</v>
      </c>
      <c r="G21" s="64">
        <v>0</v>
      </c>
      <c r="H21" s="64">
        <v>1</v>
      </c>
      <c r="I21" s="76">
        <v>37</v>
      </c>
      <c r="J21" s="10" t="s">
        <v>203</v>
      </c>
    </row>
    <row r="22" spans="1:10" ht="17.100000000000001" customHeight="1">
      <c r="A22" s="92" t="s">
        <v>20</v>
      </c>
      <c r="B22" s="93"/>
      <c r="C22" s="13"/>
      <c r="D22" s="14"/>
      <c r="E22" s="14"/>
      <c r="F22" s="2"/>
      <c r="G22" s="72">
        <f>SUM(G23:G30)</f>
        <v>154.19999999999999</v>
      </c>
      <c r="H22" s="2"/>
      <c r="I22" s="2">
        <f>SUM(I23:I30)</f>
        <v>154.19999999999999</v>
      </c>
      <c r="J22" s="84"/>
    </row>
    <row r="23" spans="1:10" ht="17.100000000000001" customHeight="1">
      <c r="A23" s="35">
        <v>1</v>
      </c>
      <c r="B23" s="35" t="s">
        <v>20</v>
      </c>
      <c r="C23" s="35" t="s">
        <v>17</v>
      </c>
      <c r="D23" s="12" t="s">
        <v>21</v>
      </c>
      <c r="E23" s="12" t="s">
        <v>9</v>
      </c>
      <c r="F23" s="46">
        <v>6</v>
      </c>
      <c r="G23" s="47">
        <v>3</v>
      </c>
      <c r="H23" s="74">
        <v>6</v>
      </c>
      <c r="I23" s="77">
        <f>G23</f>
        <v>3</v>
      </c>
      <c r="J23" s="79"/>
    </row>
    <row r="24" spans="1:10" ht="17.100000000000001" customHeight="1">
      <c r="A24" s="6">
        <v>2</v>
      </c>
      <c r="B24" s="26" t="s">
        <v>20</v>
      </c>
      <c r="C24" s="26" t="s">
        <v>17</v>
      </c>
      <c r="D24" s="5" t="s">
        <v>22</v>
      </c>
      <c r="E24" s="5" t="s">
        <v>9</v>
      </c>
      <c r="F24" s="18">
        <v>1</v>
      </c>
      <c r="G24" s="9">
        <v>0.6</v>
      </c>
      <c r="H24" s="18">
        <v>1</v>
      </c>
      <c r="I24" s="77">
        <f t="shared" ref="I24:I30" si="1">G24</f>
        <v>0.6</v>
      </c>
      <c r="J24" s="23"/>
    </row>
    <row r="25" spans="1:10" ht="17.100000000000001" customHeight="1">
      <c r="A25" s="26">
        <v>3</v>
      </c>
      <c r="B25" s="26" t="s">
        <v>20</v>
      </c>
      <c r="C25" s="26" t="s">
        <v>17</v>
      </c>
      <c r="D25" s="6" t="s">
        <v>120</v>
      </c>
      <c r="E25" s="6" t="s">
        <v>9</v>
      </c>
      <c r="F25" s="7">
        <v>1</v>
      </c>
      <c r="G25" s="9">
        <v>1</v>
      </c>
      <c r="H25" s="7">
        <v>1</v>
      </c>
      <c r="I25" s="77">
        <f t="shared" si="1"/>
        <v>1</v>
      </c>
      <c r="J25" s="23"/>
    </row>
    <row r="26" spans="1:10" ht="17.100000000000001" customHeight="1">
      <c r="A26" s="6">
        <v>4</v>
      </c>
      <c r="B26" s="26" t="s">
        <v>20</v>
      </c>
      <c r="C26" s="6" t="s">
        <v>121</v>
      </c>
      <c r="D26" s="5" t="s">
        <v>122</v>
      </c>
      <c r="E26" s="5" t="s">
        <v>18</v>
      </c>
      <c r="F26" s="18">
        <v>1</v>
      </c>
      <c r="G26" s="9">
        <v>51</v>
      </c>
      <c r="H26" s="18">
        <v>1</v>
      </c>
      <c r="I26" s="77">
        <f t="shared" si="1"/>
        <v>51</v>
      </c>
      <c r="J26" s="85"/>
    </row>
    <row r="27" spans="1:10" ht="17.100000000000001" customHeight="1">
      <c r="A27" s="26">
        <v>5</v>
      </c>
      <c r="B27" s="26" t="s">
        <v>20</v>
      </c>
      <c r="C27" s="6" t="s">
        <v>121</v>
      </c>
      <c r="D27" s="5" t="s">
        <v>23</v>
      </c>
      <c r="E27" s="5" t="s">
        <v>18</v>
      </c>
      <c r="F27" s="5">
        <v>1</v>
      </c>
      <c r="G27" s="5">
        <v>31</v>
      </c>
      <c r="H27" s="5">
        <v>1</v>
      </c>
      <c r="I27" s="77">
        <f t="shared" si="1"/>
        <v>31</v>
      </c>
      <c r="J27" s="85"/>
    </row>
    <row r="28" spans="1:10" ht="17.100000000000001" customHeight="1">
      <c r="A28" s="6">
        <v>6</v>
      </c>
      <c r="B28" s="26" t="s">
        <v>20</v>
      </c>
      <c r="C28" s="6" t="s">
        <v>121</v>
      </c>
      <c r="D28" s="5" t="s">
        <v>123</v>
      </c>
      <c r="E28" s="5" t="s">
        <v>18</v>
      </c>
      <c r="F28" s="5">
        <v>1</v>
      </c>
      <c r="G28" s="5">
        <v>13.6</v>
      </c>
      <c r="H28" s="5">
        <v>1</v>
      </c>
      <c r="I28" s="77">
        <f t="shared" si="1"/>
        <v>13.6</v>
      </c>
      <c r="J28" s="85"/>
    </row>
    <row r="29" spans="1:10" ht="17.100000000000001" customHeight="1">
      <c r="A29" s="10">
        <v>7</v>
      </c>
      <c r="B29" s="37" t="s">
        <v>20</v>
      </c>
      <c r="C29" s="10" t="s">
        <v>121</v>
      </c>
      <c r="D29" s="10" t="s">
        <v>124</v>
      </c>
      <c r="E29" s="10" t="s">
        <v>18</v>
      </c>
      <c r="F29" s="10">
        <v>2</v>
      </c>
      <c r="G29" s="10">
        <v>46</v>
      </c>
      <c r="H29" s="10">
        <v>2</v>
      </c>
      <c r="I29" s="77">
        <f t="shared" si="1"/>
        <v>46</v>
      </c>
      <c r="J29" s="75"/>
    </row>
    <row r="30" spans="1:10" ht="17.100000000000001" customHeight="1">
      <c r="A30" s="26">
        <v>8</v>
      </c>
      <c r="B30" s="26" t="s">
        <v>20</v>
      </c>
      <c r="C30" s="33" t="s">
        <v>71</v>
      </c>
      <c r="D30" s="31" t="s">
        <v>151</v>
      </c>
      <c r="E30" s="5" t="s">
        <v>18</v>
      </c>
      <c r="F30" s="5">
        <v>2</v>
      </c>
      <c r="G30" s="11">
        <v>8</v>
      </c>
      <c r="H30" s="5">
        <v>2</v>
      </c>
      <c r="I30" s="77">
        <f t="shared" si="1"/>
        <v>8</v>
      </c>
      <c r="J30" s="75"/>
    </row>
    <row r="31" spans="1:10" ht="17.100000000000001" customHeight="1">
      <c r="A31" s="92" t="s">
        <v>33</v>
      </c>
      <c r="B31" s="93"/>
      <c r="C31" s="15"/>
      <c r="D31" s="16"/>
      <c r="E31" s="16"/>
      <c r="F31" s="2"/>
      <c r="G31" s="72">
        <f>SUM(G32:G35)</f>
        <v>14.6</v>
      </c>
      <c r="H31" s="2"/>
      <c r="I31" s="72">
        <f>SUM(I32:I39)</f>
        <v>157.57000000000002</v>
      </c>
      <c r="J31" s="86"/>
    </row>
    <row r="32" spans="1:10" ht="18" customHeight="1">
      <c r="A32" s="30">
        <v>1</v>
      </c>
      <c r="B32" s="30" t="s">
        <v>49</v>
      </c>
      <c r="C32" s="30" t="s">
        <v>17</v>
      </c>
      <c r="D32" s="30" t="s">
        <v>24</v>
      </c>
      <c r="E32" s="30" t="s">
        <v>9</v>
      </c>
      <c r="F32" s="51">
        <v>15</v>
      </c>
      <c r="G32" s="51">
        <v>7.5</v>
      </c>
      <c r="H32" s="32">
        <v>15</v>
      </c>
      <c r="I32" s="32">
        <v>7.5</v>
      </c>
      <c r="J32" s="23"/>
    </row>
    <row r="33" spans="1:14" ht="18" customHeight="1">
      <c r="A33" s="30">
        <v>2</v>
      </c>
      <c r="B33" s="30" t="s">
        <v>77</v>
      </c>
      <c r="C33" s="30" t="s">
        <v>17</v>
      </c>
      <c r="D33" s="30" t="s">
        <v>76</v>
      </c>
      <c r="E33" s="30" t="s">
        <v>9</v>
      </c>
      <c r="F33" s="30">
        <v>1</v>
      </c>
      <c r="G33" s="30">
        <v>3.5</v>
      </c>
      <c r="H33" s="32">
        <v>1</v>
      </c>
      <c r="I33" s="32">
        <v>3.5</v>
      </c>
      <c r="J33" s="23" t="s">
        <v>204</v>
      </c>
    </row>
    <row r="34" spans="1:14" ht="18" customHeight="1">
      <c r="A34" s="30">
        <v>3</v>
      </c>
      <c r="B34" s="30" t="s">
        <v>51</v>
      </c>
      <c r="C34" s="30" t="s">
        <v>71</v>
      </c>
      <c r="D34" s="30" t="s">
        <v>25</v>
      </c>
      <c r="E34" s="30" t="s">
        <v>9</v>
      </c>
      <c r="F34" s="30">
        <v>1</v>
      </c>
      <c r="G34" s="30">
        <v>1.2</v>
      </c>
      <c r="H34" s="32">
        <v>1</v>
      </c>
      <c r="I34" s="32">
        <v>1.2</v>
      </c>
      <c r="J34" s="10"/>
    </row>
    <row r="35" spans="1:14" ht="22.5" customHeight="1">
      <c r="A35" s="30">
        <v>4</v>
      </c>
      <c r="B35" s="30" t="s">
        <v>125</v>
      </c>
      <c r="C35" s="30" t="s">
        <v>71</v>
      </c>
      <c r="D35" s="30" t="s">
        <v>25</v>
      </c>
      <c r="E35" s="30" t="s">
        <v>9</v>
      </c>
      <c r="F35" s="30">
        <v>2</v>
      </c>
      <c r="G35" s="30">
        <v>2.4</v>
      </c>
      <c r="H35" s="32">
        <v>2</v>
      </c>
      <c r="I35" s="32">
        <v>2.4</v>
      </c>
      <c r="J35" s="10" t="s">
        <v>205</v>
      </c>
    </row>
    <row r="36" spans="1:14" ht="18" customHeight="1">
      <c r="A36" s="30">
        <v>5</v>
      </c>
      <c r="B36" s="30" t="s">
        <v>163</v>
      </c>
      <c r="C36" s="26" t="s">
        <v>160</v>
      </c>
      <c r="D36" s="5" t="s">
        <v>178</v>
      </c>
      <c r="E36" s="30" t="s">
        <v>9</v>
      </c>
      <c r="F36" s="30">
        <v>0</v>
      </c>
      <c r="G36" s="30">
        <v>0</v>
      </c>
      <c r="H36" s="32">
        <v>1</v>
      </c>
      <c r="I36" s="76">
        <v>37</v>
      </c>
      <c r="J36" s="10" t="s">
        <v>203</v>
      </c>
    </row>
    <row r="37" spans="1:14" ht="18" customHeight="1">
      <c r="A37" s="30">
        <v>6</v>
      </c>
      <c r="B37" s="30" t="s">
        <v>163</v>
      </c>
      <c r="C37" s="26" t="s">
        <v>160</v>
      </c>
      <c r="D37" s="5" t="s">
        <v>179</v>
      </c>
      <c r="E37" s="30" t="s">
        <v>9</v>
      </c>
      <c r="F37" s="30">
        <v>0</v>
      </c>
      <c r="G37" s="30">
        <v>0</v>
      </c>
      <c r="H37" s="32">
        <v>2</v>
      </c>
      <c r="I37" s="32">
        <v>67.23</v>
      </c>
      <c r="J37" s="10" t="s">
        <v>203</v>
      </c>
    </row>
    <row r="38" spans="1:14" ht="18" customHeight="1">
      <c r="A38" s="30">
        <v>7</v>
      </c>
      <c r="B38" s="30" t="s">
        <v>163</v>
      </c>
      <c r="C38" s="26" t="s">
        <v>160</v>
      </c>
      <c r="D38" s="26" t="s">
        <v>177</v>
      </c>
      <c r="E38" s="30" t="s">
        <v>9</v>
      </c>
      <c r="F38" s="30">
        <v>0</v>
      </c>
      <c r="G38" s="30">
        <v>0</v>
      </c>
      <c r="H38" s="32">
        <v>1</v>
      </c>
      <c r="I38" s="32">
        <v>19.239999999999998</v>
      </c>
      <c r="J38" s="10" t="s">
        <v>203</v>
      </c>
    </row>
    <row r="39" spans="1:14" ht="18" customHeight="1">
      <c r="A39" s="30">
        <v>8</v>
      </c>
      <c r="B39" s="30" t="s">
        <v>33</v>
      </c>
      <c r="C39" s="30" t="s">
        <v>17</v>
      </c>
      <c r="D39" s="26" t="s">
        <v>190</v>
      </c>
      <c r="E39" s="30" t="s">
        <v>191</v>
      </c>
      <c r="F39" s="30">
        <v>0</v>
      </c>
      <c r="G39" s="30">
        <v>0</v>
      </c>
      <c r="H39" s="32">
        <v>39</v>
      </c>
      <c r="I39" s="32">
        <v>19.5</v>
      </c>
      <c r="J39" s="10" t="s">
        <v>203</v>
      </c>
    </row>
    <row r="45" spans="1:14">
      <c r="N45" s="80"/>
    </row>
    <row r="46" spans="1:14">
      <c r="N46" s="87"/>
    </row>
  </sheetData>
  <mergeCells count="19">
    <mergeCell ref="A11:B11"/>
    <mergeCell ref="B12:B13"/>
    <mergeCell ref="C12:C13"/>
    <mergeCell ref="A5:B5"/>
    <mergeCell ref="F2:G2"/>
    <mergeCell ref="A1:J1"/>
    <mergeCell ref="A2:A3"/>
    <mergeCell ref="B2:B3"/>
    <mergeCell ref="C2:C3"/>
    <mergeCell ref="D2:D3"/>
    <mergeCell ref="E2:E3"/>
    <mergeCell ref="J2:J3"/>
    <mergeCell ref="H2:I2"/>
    <mergeCell ref="A31:B31"/>
    <mergeCell ref="C19:C20"/>
    <mergeCell ref="A22:B22"/>
    <mergeCell ref="B19:B20"/>
    <mergeCell ref="B14:B18"/>
    <mergeCell ref="C15:C17"/>
  </mergeCells>
  <phoneticPr fontId="5" type="noConversion"/>
  <printOptions horizontalCentered="1"/>
  <pageMargins left="0.39" right="0.37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J10" sqref="J10"/>
    </sheetView>
  </sheetViews>
  <sheetFormatPr defaultRowHeight="13.5"/>
  <cols>
    <col min="1" max="1" width="5" bestFit="1" customWidth="1"/>
    <col min="2" max="2" width="17.25" customWidth="1"/>
    <col min="3" max="3" width="12.125" customWidth="1"/>
    <col min="4" max="4" width="40.25" customWidth="1"/>
    <col min="5" max="5" width="6.625" customWidth="1"/>
    <col min="6" max="9" width="8.5" customWidth="1"/>
    <col min="10" max="10" width="24.875" style="87" customWidth="1"/>
  </cols>
  <sheetData>
    <row r="1" spans="1:10" ht="28.5" customHeight="1">
      <c r="A1" s="103" t="s">
        <v>199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3.25" customHeight="1">
      <c r="A2" s="105" t="s">
        <v>0</v>
      </c>
      <c r="B2" s="105" t="s">
        <v>1</v>
      </c>
      <c r="C2" s="105" t="s">
        <v>2</v>
      </c>
      <c r="D2" s="105" t="s">
        <v>3</v>
      </c>
      <c r="E2" s="105" t="s">
        <v>4</v>
      </c>
      <c r="F2" s="107" t="s">
        <v>194</v>
      </c>
      <c r="G2" s="108"/>
      <c r="H2" s="107" t="s">
        <v>195</v>
      </c>
      <c r="I2" s="108"/>
      <c r="J2" s="106" t="s">
        <v>5</v>
      </c>
    </row>
    <row r="3" spans="1:10" ht="28.5" customHeight="1">
      <c r="A3" s="105"/>
      <c r="B3" s="105"/>
      <c r="C3" s="105"/>
      <c r="D3" s="105"/>
      <c r="E3" s="105"/>
      <c r="F3" s="25" t="s">
        <v>6</v>
      </c>
      <c r="G3" s="2" t="s">
        <v>7</v>
      </c>
      <c r="H3" s="53" t="s">
        <v>6</v>
      </c>
      <c r="I3" s="2" t="s">
        <v>75</v>
      </c>
      <c r="J3" s="106"/>
    </row>
    <row r="4" spans="1:10" ht="17.25" customHeight="1">
      <c r="A4" s="4"/>
      <c r="B4" s="21" t="s">
        <v>48</v>
      </c>
      <c r="C4" s="4"/>
      <c r="D4" s="22"/>
      <c r="E4" s="22"/>
      <c r="F4" s="2"/>
      <c r="G4" s="2">
        <f>SUM(G5,G12,G18,G26,G31,G34,G40,G43,G49)</f>
        <v>358.00999999999993</v>
      </c>
      <c r="H4" s="2"/>
      <c r="I4" s="2">
        <f>I5+I12+I18+I26+I31+I34+I40+I43+I49+I53</f>
        <v>275.33999999999997</v>
      </c>
      <c r="J4" s="82"/>
    </row>
    <row r="5" spans="1:10" ht="17.25" customHeight="1">
      <c r="A5" s="92" t="s">
        <v>19</v>
      </c>
      <c r="B5" s="93"/>
      <c r="C5" s="4"/>
      <c r="D5" s="22"/>
      <c r="E5" s="22"/>
      <c r="F5" s="2"/>
      <c r="G5" s="2">
        <f>SUM(G6:G11)</f>
        <v>192.20999999999998</v>
      </c>
      <c r="H5" s="2"/>
      <c r="I5" s="2">
        <f>SUM(I6:I11)</f>
        <v>3</v>
      </c>
      <c r="J5" s="82"/>
    </row>
    <row r="6" spans="1:10" ht="17.25" customHeight="1">
      <c r="A6" s="35">
        <v>1</v>
      </c>
      <c r="B6" s="45" t="s">
        <v>83</v>
      </c>
      <c r="C6" s="26" t="s">
        <v>84</v>
      </c>
      <c r="D6" s="26" t="s">
        <v>215</v>
      </c>
      <c r="E6" s="31" t="s">
        <v>85</v>
      </c>
      <c r="F6" s="11">
        <v>1</v>
      </c>
      <c r="G6" s="39">
        <v>0.5</v>
      </c>
      <c r="H6" s="11">
        <v>1</v>
      </c>
      <c r="I6" s="32">
        <v>0.5</v>
      </c>
      <c r="J6" s="38"/>
    </row>
    <row r="7" spans="1:10" ht="17.25" customHeight="1">
      <c r="A7" s="35">
        <v>2</v>
      </c>
      <c r="B7" s="45" t="s">
        <v>86</v>
      </c>
      <c r="C7" s="35" t="s">
        <v>84</v>
      </c>
      <c r="D7" s="26" t="s">
        <v>216</v>
      </c>
      <c r="E7" s="31" t="s">
        <v>85</v>
      </c>
      <c r="F7" s="11">
        <v>1</v>
      </c>
      <c r="G7" s="39">
        <v>0.5</v>
      </c>
      <c r="H7" s="11">
        <v>1</v>
      </c>
      <c r="I7" s="32">
        <v>0.5</v>
      </c>
      <c r="J7" s="38"/>
    </row>
    <row r="8" spans="1:10" ht="17.25" customHeight="1">
      <c r="A8" s="35">
        <v>3</v>
      </c>
      <c r="B8" s="31" t="s">
        <v>87</v>
      </c>
      <c r="C8" s="35" t="s">
        <v>84</v>
      </c>
      <c r="D8" s="26" t="s">
        <v>212</v>
      </c>
      <c r="E8" s="31" t="s">
        <v>85</v>
      </c>
      <c r="F8" s="11">
        <v>1</v>
      </c>
      <c r="G8" s="39">
        <v>0.71</v>
      </c>
      <c r="H8" s="11">
        <v>1</v>
      </c>
      <c r="I8" s="32">
        <v>1</v>
      </c>
      <c r="J8" s="38"/>
    </row>
    <row r="9" spans="1:10" ht="17.25" customHeight="1">
      <c r="A9" s="26">
        <v>4</v>
      </c>
      <c r="B9" s="40" t="s">
        <v>89</v>
      </c>
      <c r="C9" s="46" t="s">
        <v>84</v>
      </c>
      <c r="D9" s="26" t="s">
        <v>212</v>
      </c>
      <c r="E9" s="39" t="s">
        <v>9</v>
      </c>
      <c r="F9" s="39">
        <v>1</v>
      </c>
      <c r="G9" s="39">
        <v>0.5</v>
      </c>
      <c r="H9" s="75">
        <v>1</v>
      </c>
      <c r="I9" s="32">
        <v>1</v>
      </c>
      <c r="J9" s="38"/>
    </row>
    <row r="10" spans="1:10" ht="24.95" customHeight="1">
      <c r="A10" s="26">
        <v>5</v>
      </c>
      <c r="B10" s="98" t="s">
        <v>90</v>
      </c>
      <c r="C10" s="100" t="s">
        <v>91</v>
      </c>
      <c r="D10" s="43" t="s">
        <v>12</v>
      </c>
      <c r="E10" s="39" t="s">
        <v>9</v>
      </c>
      <c r="F10" s="39">
        <v>1</v>
      </c>
      <c r="G10" s="39">
        <v>90</v>
      </c>
      <c r="H10" s="75">
        <v>0</v>
      </c>
      <c r="I10" s="75">
        <v>0</v>
      </c>
      <c r="J10" s="75" t="s">
        <v>217</v>
      </c>
    </row>
    <row r="11" spans="1:10" ht="24.95" customHeight="1">
      <c r="A11" s="26">
        <v>6</v>
      </c>
      <c r="B11" s="98"/>
      <c r="C11" s="102"/>
      <c r="D11" s="43" t="s">
        <v>92</v>
      </c>
      <c r="E11" s="39" t="s">
        <v>85</v>
      </c>
      <c r="F11" s="39">
        <v>4</v>
      </c>
      <c r="G11" s="39">
        <v>100</v>
      </c>
      <c r="H11" s="75">
        <v>0</v>
      </c>
      <c r="I11" s="75">
        <v>0</v>
      </c>
      <c r="J11" s="75" t="s">
        <v>217</v>
      </c>
    </row>
    <row r="12" spans="1:10" ht="17.25" customHeight="1">
      <c r="A12" s="92" t="s">
        <v>74</v>
      </c>
      <c r="B12" s="93"/>
      <c r="C12" s="15"/>
      <c r="D12" s="16"/>
      <c r="E12" s="16"/>
      <c r="F12" s="2"/>
      <c r="G12" s="2">
        <f>SUM(G13:G17)</f>
        <v>106.2</v>
      </c>
      <c r="H12" s="2"/>
      <c r="I12" s="2">
        <f>SUM(I13:I17)</f>
        <v>106.2</v>
      </c>
      <c r="J12" s="86"/>
    </row>
    <row r="13" spans="1:10" ht="17.25" customHeight="1">
      <c r="A13" s="30">
        <v>1</v>
      </c>
      <c r="B13" s="30" t="s">
        <v>78</v>
      </c>
      <c r="C13" s="30" t="s">
        <v>53</v>
      </c>
      <c r="D13" s="30" t="s">
        <v>93</v>
      </c>
      <c r="E13" s="30" t="s">
        <v>9</v>
      </c>
      <c r="F13" s="30">
        <v>3</v>
      </c>
      <c r="G13" s="30">
        <v>3.6</v>
      </c>
      <c r="H13" s="30">
        <v>3</v>
      </c>
      <c r="I13" s="32">
        <v>3.6</v>
      </c>
      <c r="J13" s="23"/>
    </row>
    <row r="14" spans="1:10" ht="17.25" customHeight="1">
      <c r="A14" s="30">
        <v>2</v>
      </c>
      <c r="B14" s="30" t="s">
        <v>94</v>
      </c>
      <c r="C14" s="30" t="s">
        <v>53</v>
      </c>
      <c r="D14" s="30" t="s">
        <v>79</v>
      </c>
      <c r="E14" s="30" t="s">
        <v>9</v>
      </c>
      <c r="F14" s="30">
        <v>6</v>
      </c>
      <c r="G14" s="30">
        <v>3.6</v>
      </c>
      <c r="H14" s="30">
        <v>6</v>
      </c>
      <c r="I14" s="32">
        <v>3.6</v>
      </c>
      <c r="J14" s="23"/>
    </row>
    <row r="15" spans="1:10" ht="17.25" customHeight="1">
      <c r="A15" s="30">
        <v>3</v>
      </c>
      <c r="B15" s="30" t="s">
        <v>52</v>
      </c>
      <c r="C15" s="30" t="s">
        <v>53</v>
      </c>
      <c r="D15" s="10" t="s">
        <v>95</v>
      </c>
      <c r="E15" s="30" t="s">
        <v>36</v>
      </c>
      <c r="F15" s="30">
        <v>2</v>
      </c>
      <c r="G15" s="30">
        <v>20</v>
      </c>
      <c r="H15" s="30">
        <v>2</v>
      </c>
      <c r="I15" s="32">
        <v>20</v>
      </c>
      <c r="J15" s="23"/>
    </row>
    <row r="16" spans="1:10" ht="17.25" customHeight="1">
      <c r="A16" s="30">
        <v>4</v>
      </c>
      <c r="B16" s="30" t="s">
        <v>28</v>
      </c>
      <c r="C16" s="30" t="s">
        <v>96</v>
      </c>
      <c r="D16" s="37" t="s">
        <v>29</v>
      </c>
      <c r="E16" s="30" t="s">
        <v>9</v>
      </c>
      <c r="F16" s="30">
        <v>1</v>
      </c>
      <c r="G16" s="30">
        <v>23</v>
      </c>
      <c r="H16" s="30">
        <v>1</v>
      </c>
      <c r="I16" s="32">
        <v>23</v>
      </c>
      <c r="J16" s="23"/>
    </row>
    <row r="17" spans="1:10" ht="17.25" customHeight="1">
      <c r="A17" s="30">
        <v>5</v>
      </c>
      <c r="B17" s="30" t="s">
        <v>52</v>
      </c>
      <c r="C17" s="30" t="s">
        <v>54</v>
      </c>
      <c r="D17" s="32" t="s">
        <v>97</v>
      </c>
      <c r="E17" s="30" t="s">
        <v>9</v>
      </c>
      <c r="F17" s="30">
        <v>2</v>
      </c>
      <c r="G17" s="30">
        <v>56</v>
      </c>
      <c r="H17" s="30">
        <v>2</v>
      </c>
      <c r="I17" s="32">
        <v>56</v>
      </c>
      <c r="J17" s="23"/>
    </row>
    <row r="18" spans="1:10" ht="17.25" customHeight="1">
      <c r="A18" s="92" t="s">
        <v>38</v>
      </c>
      <c r="B18" s="93"/>
      <c r="C18" s="15"/>
      <c r="D18" s="16"/>
      <c r="E18" s="16"/>
      <c r="F18" s="2"/>
      <c r="G18" s="2">
        <f>SUM(G19:G21)</f>
        <v>7.9</v>
      </c>
      <c r="H18" s="2"/>
      <c r="I18" s="2">
        <f>SUM(I19:I25)</f>
        <v>53.6</v>
      </c>
      <c r="J18" s="86"/>
    </row>
    <row r="19" spans="1:10" ht="17.25" customHeight="1">
      <c r="A19" s="35">
        <v>1</v>
      </c>
      <c r="B19" s="35" t="s">
        <v>34</v>
      </c>
      <c r="C19" s="35" t="s">
        <v>98</v>
      </c>
      <c r="D19" s="12" t="s">
        <v>35</v>
      </c>
      <c r="E19" s="12" t="s">
        <v>36</v>
      </c>
      <c r="F19" s="47">
        <v>6</v>
      </c>
      <c r="G19" s="47">
        <v>4.2</v>
      </c>
      <c r="H19" s="47">
        <v>6</v>
      </c>
      <c r="I19" s="73">
        <v>4.2</v>
      </c>
      <c r="J19" s="88"/>
    </row>
    <row r="20" spans="1:10" ht="17.25" customHeight="1">
      <c r="A20" s="35">
        <v>2</v>
      </c>
      <c r="B20" s="35" t="s">
        <v>34</v>
      </c>
      <c r="C20" s="35" t="s">
        <v>98</v>
      </c>
      <c r="D20" s="12" t="s">
        <v>37</v>
      </c>
      <c r="E20" s="12" t="s">
        <v>36</v>
      </c>
      <c r="F20" s="47">
        <v>4</v>
      </c>
      <c r="G20" s="47">
        <v>2</v>
      </c>
      <c r="H20" s="47">
        <v>4</v>
      </c>
      <c r="I20" s="73">
        <v>2</v>
      </c>
      <c r="J20" s="88"/>
    </row>
    <row r="21" spans="1:10" ht="17.25" customHeight="1">
      <c r="A21" s="26">
        <v>3</v>
      </c>
      <c r="B21" s="26" t="s">
        <v>34</v>
      </c>
      <c r="C21" s="26" t="s">
        <v>98</v>
      </c>
      <c r="D21" s="6" t="s">
        <v>80</v>
      </c>
      <c r="E21" s="5" t="s">
        <v>36</v>
      </c>
      <c r="F21" s="7">
        <v>2</v>
      </c>
      <c r="G21" s="9">
        <v>1.7</v>
      </c>
      <c r="H21" s="7">
        <v>2</v>
      </c>
      <c r="I21" s="59">
        <v>1.7</v>
      </c>
      <c r="J21" s="79"/>
    </row>
    <row r="22" spans="1:10" ht="17.25" customHeight="1">
      <c r="A22" s="26">
        <v>4</v>
      </c>
      <c r="B22" s="26" t="s">
        <v>34</v>
      </c>
      <c r="C22" s="26" t="s">
        <v>170</v>
      </c>
      <c r="D22" s="6" t="s">
        <v>176</v>
      </c>
      <c r="E22" s="5" t="s">
        <v>36</v>
      </c>
      <c r="F22" s="7">
        <v>0</v>
      </c>
      <c r="G22" s="9">
        <v>0</v>
      </c>
      <c r="H22" s="9">
        <v>1</v>
      </c>
      <c r="I22" s="9">
        <v>37</v>
      </c>
      <c r="J22" s="75" t="s">
        <v>206</v>
      </c>
    </row>
    <row r="23" spans="1:10" ht="17.25" customHeight="1">
      <c r="A23" s="68">
        <v>5</v>
      </c>
      <c r="B23" s="26" t="s">
        <v>34</v>
      </c>
      <c r="C23" s="26" t="s">
        <v>98</v>
      </c>
      <c r="D23" s="6" t="s">
        <v>187</v>
      </c>
      <c r="E23" s="5" t="s">
        <v>36</v>
      </c>
      <c r="F23" s="7">
        <v>0</v>
      </c>
      <c r="G23" s="9">
        <v>0</v>
      </c>
      <c r="H23" s="9">
        <v>2</v>
      </c>
      <c r="I23" s="9">
        <v>1</v>
      </c>
      <c r="J23" s="75" t="s">
        <v>206</v>
      </c>
    </row>
    <row r="24" spans="1:10" ht="17.25" customHeight="1">
      <c r="A24" s="26">
        <v>6</v>
      </c>
      <c r="B24" s="26" t="s">
        <v>34</v>
      </c>
      <c r="C24" s="26" t="s">
        <v>98</v>
      </c>
      <c r="D24" s="6" t="s">
        <v>188</v>
      </c>
      <c r="E24" s="5" t="s">
        <v>36</v>
      </c>
      <c r="F24" s="7">
        <v>0</v>
      </c>
      <c r="G24" s="9">
        <v>0</v>
      </c>
      <c r="H24" s="9">
        <v>1</v>
      </c>
      <c r="I24" s="9">
        <v>7</v>
      </c>
      <c r="J24" s="75" t="s">
        <v>206</v>
      </c>
    </row>
    <row r="25" spans="1:10" ht="17.25" customHeight="1">
      <c r="A25" s="26">
        <v>7</v>
      </c>
      <c r="B25" s="26" t="s">
        <v>34</v>
      </c>
      <c r="C25" s="26" t="s">
        <v>189</v>
      </c>
      <c r="D25" s="6" t="s">
        <v>88</v>
      </c>
      <c r="E25" s="5" t="s">
        <v>36</v>
      </c>
      <c r="F25" s="7">
        <v>0</v>
      </c>
      <c r="G25" s="9">
        <v>0</v>
      </c>
      <c r="H25" s="9">
        <v>1</v>
      </c>
      <c r="I25" s="9">
        <v>0.7</v>
      </c>
      <c r="J25" s="75" t="s">
        <v>206</v>
      </c>
    </row>
    <row r="26" spans="1:10" ht="17.25" customHeight="1">
      <c r="A26" s="92" t="s">
        <v>39</v>
      </c>
      <c r="B26" s="93"/>
      <c r="C26" s="15"/>
      <c r="D26" s="16"/>
      <c r="E26" s="16"/>
      <c r="F26" s="2"/>
      <c r="G26" s="2">
        <f>SUM(G27:G30)</f>
        <v>28.6</v>
      </c>
      <c r="H26" s="2"/>
      <c r="I26" s="2">
        <f>SUM(I27:I30)</f>
        <v>28.6</v>
      </c>
      <c r="J26" s="86"/>
    </row>
    <row r="27" spans="1:10" ht="17.25" customHeight="1">
      <c r="A27" s="35">
        <v>1</v>
      </c>
      <c r="B27" s="35" t="s">
        <v>34</v>
      </c>
      <c r="C27" s="35" t="s">
        <v>98</v>
      </c>
      <c r="D27" s="12" t="s">
        <v>35</v>
      </c>
      <c r="E27" s="46" t="s">
        <v>36</v>
      </c>
      <c r="F27" s="12">
        <v>3</v>
      </c>
      <c r="G27" s="9">
        <v>2.7</v>
      </c>
      <c r="H27" s="62">
        <v>3</v>
      </c>
      <c r="I27" s="63">
        <v>2.7</v>
      </c>
      <c r="J27" s="97"/>
    </row>
    <row r="28" spans="1:10" ht="17.25" customHeight="1">
      <c r="A28" s="26">
        <v>2</v>
      </c>
      <c r="B28" s="35" t="s">
        <v>34</v>
      </c>
      <c r="C28" s="26" t="s">
        <v>98</v>
      </c>
      <c r="D28" s="5" t="s">
        <v>37</v>
      </c>
      <c r="E28" s="43" t="s">
        <v>36</v>
      </c>
      <c r="F28" s="5">
        <v>4</v>
      </c>
      <c r="G28" s="9">
        <v>5.2</v>
      </c>
      <c r="H28" s="62">
        <v>4</v>
      </c>
      <c r="I28" s="63">
        <v>5.2</v>
      </c>
      <c r="J28" s="99"/>
    </row>
    <row r="29" spans="1:10" ht="17.25" customHeight="1">
      <c r="A29" s="26">
        <v>3</v>
      </c>
      <c r="B29" s="35" t="s">
        <v>34</v>
      </c>
      <c r="C29" s="26" t="s">
        <v>98</v>
      </c>
      <c r="D29" s="5" t="s">
        <v>50</v>
      </c>
      <c r="E29" s="18" t="s">
        <v>36</v>
      </c>
      <c r="F29" s="5">
        <v>1</v>
      </c>
      <c r="G29" s="9">
        <v>0.7</v>
      </c>
      <c r="H29" s="62">
        <v>1</v>
      </c>
      <c r="I29" s="63">
        <v>0.7</v>
      </c>
      <c r="J29" s="75"/>
    </row>
    <row r="30" spans="1:10" ht="24.75" customHeight="1">
      <c r="A30" s="48">
        <v>4</v>
      </c>
      <c r="B30" s="35" t="s">
        <v>34</v>
      </c>
      <c r="C30" s="26" t="s">
        <v>73</v>
      </c>
      <c r="D30" s="5" t="s">
        <v>99</v>
      </c>
      <c r="E30" s="18" t="s">
        <v>82</v>
      </c>
      <c r="F30" s="5">
        <v>1</v>
      </c>
      <c r="G30" s="9">
        <v>20</v>
      </c>
      <c r="H30" s="9">
        <v>1</v>
      </c>
      <c r="I30" s="9">
        <v>20</v>
      </c>
      <c r="J30" s="75" t="s">
        <v>214</v>
      </c>
    </row>
    <row r="31" spans="1:10" ht="17.25" customHeight="1">
      <c r="A31" s="92" t="s">
        <v>45</v>
      </c>
      <c r="B31" s="93"/>
      <c r="C31" s="15"/>
      <c r="D31" s="16"/>
      <c r="E31" s="16"/>
      <c r="F31" s="2"/>
      <c r="G31" s="2">
        <v>3.5</v>
      </c>
      <c r="H31" s="2"/>
      <c r="I31" s="2">
        <f>SUM(I32:I33)</f>
        <v>3.5</v>
      </c>
      <c r="J31" s="86"/>
    </row>
    <row r="32" spans="1:10" ht="17.25" customHeight="1">
      <c r="A32" s="26">
        <v>1</v>
      </c>
      <c r="B32" s="26" t="s">
        <v>40</v>
      </c>
      <c r="C32" s="26" t="s">
        <v>41</v>
      </c>
      <c r="D32" s="5" t="s">
        <v>42</v>
      </c>
      <c r="E32" s="19" t="s">
        <v>100</v>
      </c>
      <c r="F32" s="43">
        <v>3</v>
      </c>
      <c r="G32" s="33">
        <v>1.5</v>
      </c>
      <c r="H32" s="33">
        <v>3</v>
      </c>
      <c r="I32" s="73">
        <v>1.5</v>
      </c>
      <c r="J32" s="97"/>
    </row>
    <row r="33" spans="1:10" ht="17.25" customHeight="1">
      <c r="A33" s="6">
        <v>2</v>
      </c>
      <c r="B33" s="8" t="s">
        <v>40</v>
      </c>
      <c r="C33" s="27" t="s">
        <v>43</v>
      </c>
      <c r="D33" s="7" t="s">
        <v>44</v>
      </c>
      <c r="E33" s="5" t="s">
        <v>9</v>
      </c>
      <c r="F33" s="18">
        <v>1</v>
      </c>
      <c r="G33" s="9">
        <v>2</v>
      </c>
      <c r="H33" s="9">
        <v>1</v>
      </c>
      <c r="I33" s="9">
        <v>2</v>
      </c>
      <c r="J33" s="99"/>
    </row>
    <row r="34" spans="1:10" ht="17.25" customHeight="1">
      <c r="A34" s="113" t="s">
        <v>47</v>
      </c>
      <c r="B34" s="93"/>
      <c r="C34" s="15"/>
      <c r="D34" s="16"/>
      <c r="E34" s="16"/>
      <c r="F34" s="2"/>
      <c r="G34" s="2">
        <f>SUM(G35:G38)</f>
        <v>12.7</v>
      </c>
      <c r="H34" s="2"/>
      <c r="I34" s="2">
        <f>SUM(I35:I39)</f>
        <v>13.399999999999999</v>
      </c>
      <c r="J34" s="86"/>
    </row>
    <row r="35" spans="1:10" ht="17.25" customHeight="1">
      <c r="A35" s="6">
        <v>1</v>
      </c>
      <c r="B35" s="8" t="s">
        <v>101</v>
      </c>
      <c r="C35" s="27" t="s">
        <v>60</v>
      </c>
      <c r="D35" s="5" t="s">
        <v>102</v>
      </c>
      <c r="E35" s="19" t="s">
        <v>57</v>
      </c>
      <c r="F35" s="18">
        <v>4</v>
      </c>
      <c r="G35" s="9">
        <v>2</v>
      </c>
      <c r="H35" s="18">
        <v>4</v>
      </c>
      <c r="I35" s="9">
        <v>2</v>
      </c>
      <c r="J35" s="111"/>
    </row>
    <row r="36" spans="1:10" ht="17.25" customHeight="1">
      <c r="A36" s="35">
        <v>2</v>
      </c>
      <c r="B36" s="8" t="s">
        <v>101</v>
      </c>
      <c r="C36" s="27" t="s">
        <v>60</v>
      </c>
      <c r="D36" s="5" t="s">
        <v>55</v>
      </c>
      <c r="E36" s="19" t="s">
        <v>57</v>
      </c>
      <c r="F36" s="18">
        <v>2</v>
      </c>
      <c r="G36" s="9">
        <v>1.4</v>
      </c>
      <c r="H36" s="18">
        <v>2</v>
      </c>
      <c r="I36" s="9">
        <v>1.4</v>
      </c>
      <c r="J36" s="112"/>
    </row>
    <row r="37" spans="1:10" ht="17.25" customHeight="1">
      <c r="A37" s="6">
        <v>3</v>
      </c>
      <c r="B37" s="8" t="s">
        <v>101</v>
      </c>
      <c r="C37" s="27" t="s">
        <v>60</v>
      </c>
      <c r="D37" s="5" t="s">
        <v>103</v>
      </c>
      <c r="E37" s="19" t="s">
        <v>57</v>
      </c>
      <c r="F37" s="18">
        <v>1</v>
      </c>
      <c r="G37" s="9">
        <v>0.3</v>
      </c>
      <c r="H37" s="18">
        <v>1</v>
      </c>
      <c r="I37" s="9">
        <v>0.3</v>
      </c>
      <c r="J37" s="75"/>
    </row>
    <row r="38" spans="1:10" ht="17.25" customHeight="1">
      <c r="A38" s="54">
        <v>4</v>
      </c>
      <c r="B38" s="8" t="s">
        <v>101</v>
      </c>
      <c r="C38" s="10" t="s">
        <v>73</v>
      </c>
      <c r="D38" s="6" t="s">
        <v>104</v>
      </c>
      <c r="E38" s="6" t="s">
        <v>36</v>
      </c>
      <c r="F38" s="7">
        <v>1</v>
      </c>
      <c r="G38" s="9">
        <v>9</v>
      </c>
      <c r="H38" s="7">
        <v>1</v>
      </c>
      <c r="I38" s="9">
        <v>9</v>
      </c>
      <c r="J38" s="10"/>
    </row>
    <row r="39" spans="1:10" ht="17.25" customHeight="1">
      <c r="A39" s="6">
        <v>5</v>
      </c>
      <c r="B39" s="8" t="s">
        <v>101</v>
      </c>
      <c r="C39" s="26" t="s">
        <v>53</v>
      </c>
      <c r="D39" s="6" t="s">
        <v>212</v>
      </c>
      <c r="E39" s="5" t="s">
        <v>36</v>
      </c>
      <c r="F39" s="7">
        <v>0</v>
      </c>
      <c r="G39" s="9">
        <v>0</v>
      </c>
      <c r="H39" s="9">
        <v>1</v>
      </c>
      <c r="I39" s="9">
        <v>0.7</v>
      </c>
      <c r="J39" s="75" t="s">
        <v>206</v>
      </c>
    </row>
    <row r="40" spans="1:10" ht="17.25" customHeight="1">
      <c r="A40" s="92" t="s">
        <v>46</v>
      </c>
      <c r="B40" s="93"/>
      <c r="C40" s="15"/>
      <c r="D40" s="16"/>
      <c r="E40" s="16"/>
      <c r="F40" s="2"/>
      <c r="G40" s="2">
        <f>SUM(G41:G42)</f>
        <v>1.2</v>
      </c>
      <c r="H40" s="2"/>
      <c r="I40" s="2">
        <f>SUM(I41:I42)</f>
        <v>1.2</v>
      </c>
      <c r="J40" s="86"/>
    </row>
    <row r="41" spans="1:10" ht="17.25" customHeight="1">
      <c r="A41" s="26">
        <v>1</v>
      </c>
      <c r="B41" s="26" t="s">
        <v>34</v>
      </c>
      <c r="C41" s="26" t="s">
        <v>41</v>
      </c>
      <c r="D41" s="5" t="s">
        <v>56</v>
      </c>
      <c r="E41" s="5" t="s">
        <v>36</v>
      </c>
      <c r="F41" s="43">
        <v>1</v>
      </c>
      <c r="G41" s="33">
        <v>0.5</v>
      </c>
      <c r="H41" s="43">
        <v>1</v>
      </c>
      <c r="I41" s="73">
        <v>0.5</v>
      </c>
      <c r="J41" s="97"/>
    </row>
    <row r="42" spans="1:10" ht="17.25" customHeight="1">
      <c r="A42" s="6">
        <v>2</v>
      </c>
      <c r="B42" s="26" t="s">
        <v>34</v>
      </c>
      <c r="C42" s="26" t="s">
        <v>41</v>
      </c>
      <c r="D42" s="5" t="s">
        <v>105</v>
      </c>
      <c r="E42" s="5" t="s">
        <v>36</v>
      </c>
      <c r="F42" s="18">
        <v>1</v>
      </c>
      <c r="G42" s="9">
        <v>0.7</v>
      </c>
      <c r="H42" s="18">
        <v>1</v>
      </c>
      <c r="I42" s="9">
        <v>0.7</v>
      </c>
      <c r="J42" s="99"/>
    </row>
    <row r="43" spans="1:10" ht="17.25" customHeight="1">
      <c r="A43" s="92" t="s">
        <v>59</v>
      </c>
      <c r="B43" s="93"/>
      <c r="C43" s="15"/>
      <c r="D43" s="16"/>
      <c r="E43" s="16"/>
      <c r="F43" s="2"/>
      <c r="G43" s="2">
        <f>SUM(G44:G48)</f>
        <v>4.2</v>
      </c>
      <c r="H43" s="2"/>
      <c r="I43" s="2">
        <f>SUM(I44:I48)</f>
        <v>7.4</v>
      </c>
      <c r="J43" s="86"/>
    </row>
    <row r="44" spans="1:10" ht="17.25" customHeight="1">
      <c r="A44" s="43">
        <v>1</v>
      </c>
      <c r="B44" s="26" t="s">
        <v>61</v>
      </c>
      <c r="C44" s="26" t="s">
        <v>60</v>
      </c>
      <c r="D44" s="6" t="s">
        <v>106</v>
      </c>
      <c r="E44" s="6" t="s">
        <v>36</v>
      </c>
      <c r="F44" s="6">
        <v>1</v>
      </c>
      <c r="G44" s="6">
        <v>0.7</v>
      </c>
      <c r="H44" s="6">
        <v>1</v>
      </c>
      <c r="I44" s="6">
        <v>0.7</v>
      </c>
      <c r="J44" s="75"/>
    </row>
    <row r="45" spans="1:10" s="1" customFormat="1" ht="17.25" customHeight="1">
      <c r="A45" s="100">
        <v>2</v>
      </c>
      <c r="B45" s="26" t="s">
        <v>61</v>
      </c>
      <c r="C45" s="26" t="s">
        <v>60</v>
      </c>
      <c r="D45" s="6" t="s">
        <v>164</v>
      </c>
      <c r="E45" s="6" t="s">
        <v>36</v>
      </c>
      <c r="F45" s="6">
        <v>5</v>
      </c>
      <c r="G45" s="6">
        <v>3.5</v>
      </c>
      <c r="H45" s="6">
        <v>4</v>
      </c>
      <c r="I45" s="6">
        <v>2.8</v>
      </c>
      <c r="J45" s="75" t="s">
        <v>207</v>
      </c>
    </row>
    <row r="46" spans="1:10" s="1" customFormat="1" ht="17.25" customHeight="1">
      <c r="A46" s="102"/>
      <c r="B46" s="26" t="s">
        <v>61</v>
      </c>
      <c r="C46" s="26" t="s">
        <v>60</v>
      </c>
      <c r="D46" s="6" t="s">
        <v>165</v>
      </c>
      <c r="E46" s="6" t="s">
        <v>36</v>
      </c>
      <c r="F46" s="6">
        <v>0</v>
      </c>
      <c r="G46" s="6">
        <v>0</v>
      </c>
      <c r="H46" s="6">
        <v>1</v>
      </c>
      <c r="I46" s="6">
        <v>0.5</v>
      </c>
      <c r="J46" s="75" t="s">
        <v>208</v>
      </c>
    </row>
    <row r="47" spans="1:10" s="1" customFormat="1" ht="17.25" customHeight="1">
      <c r="A47" s="60">
        <v>3</v>
      </c>
      <c r="B47" s="26" t="s">
        <v>61</v>
      </c>
      <c r="C47" s="26" t="s">
        <v>60</v>
      </c>
      <c r="D47" s="6" t="s">
        <v>166</v>
      </c>
      <c r="E47" s="6" t="s">
        <v>36</v>
      </c>
      <c r="F47" s="6">
        <v>0</v>
      </c>
      <c r="G47" s="6">
        <v>0</v>
      </c>
      <c r="H47" s="6">
        <v>1</v>
      </c>
      <c r="I47" s="6">
        <v>3</v>
      </c>
      <c r="J47" s="75" t="s">
        <v>206</v>
      </c>
    </row>
    <row r="48" spans="1:10" s="1" customFormat="1" ht="17.25" customHeight="1">
      <c r="A48" s="60">
        <v>4</v>
      </c>
      <c r="B48" s="26" t="s">
        <v>61</v>
      </c>
      <c r="C48" s="26" t="s">
        <v>60</v>
      </c>
      <c r="D48" s="6" t="s">
        <v>167</v>
      </c>
      <c r="E48" s="6" t="s">
        <v>168</v>
      </c>
      <c r="F48" s="6">
        <v>0</v>
      </c>
      <c r="G48" s="6">
        <v>0</v>
      </c>
      <c r="H48" s="6">
        <v>1</v>
      </c>
      <c r="I48" s="6">
        <v>0.4</v>
      </c>
      <c r="J48" s="75" t="s">
        <v>206</v>
      </c>
    </row>
    <row r="49" spans="1:10" ht="17.25" customHeight="1">
      <c r="A49" s="114" t="s">
        <v>135</v>
      </c>
      <c r="B49" s="115"/>
      <c r="C49" s="26"/>
      <c r="D49" s="26"/>
      <c r="E49" s="26"/>
      <c r="F49" s="26"/>
      <c r="G49" s="36">
        <v>1.5</v>
      </c>
      <c r="H49" s="36"/>
      <c r="I49" s="36">
        <f>SUM(I50:I52)</f>
        <v>57.739999999999995</v>
      </c>
      <c r="J49" s="75"/>
    </row>
    <row r="50" spans="1:10" ht="17.25" customHeight="1">
      <c r="A50" s="26">
        <v>1</v>
      </c>
      <c r="B50" s="26" t="s">
        <v>136</v>
      </c>
      <c r="C50" s="26" t="s">
        <v>137</v>
      </c>
      <c r="D50" s="26" t="s">
        <v>138</v>
      </c>
      <c r="E50" s="26" t="s">
        <v>139</v>
      </c>
      <c r="F50" s="26">
        <v>3</v>
      </c>
      <c r="G50" s="26">
        <v>1.5</v>
      </c>
      <c r="H50" s="26">
        <v>3</v>
      </c>
      <c r="I50" s="75">
        <v>1.5</v>
      </c>
      <c r="J50" s="75"/>
    </row>
    <row r="51" spans="1:10" ht="17.25" customHeight="1">
      <c r="A51" s="26">
        <v>2</v>
      </c>
      <c r="B51" s="26" t="s">
        <v>136</v>
      </c>
      <c r="C51" s="26" t="s">
        <v>161</v>
      </c>
      <c r="D51" s="26" t="s">
        <v>176</v>
      </c>
      <c r="E51" s="26" t="s">
        <v>139</v>
      </c>
      <c r="F51" s="26">
        <v>0</v>
      </c>
      <c r="G51" s="26">
        <v>0</v>
      </c>
      <c r="H51" s="26">
        <v>1</v>
      </c>
      <c r="I51" s="75">
        <v>37</v>
      </c>
      <c r="J51" s="75" t="s">
        <v>206</v>
      </c>
    </row>
    <row r="52" spans="1:10" ht="17.25" customHeight="1">
      <c r="A52" s="26">
        <v>3</v>
      </c>
      <c r="B52" s="26" t="s">
        <v>136</v>
      </c>
      <c r="C52" s="26" t="s">
        <v>161</v>
      </c>
      <c r="D52" s="26" t="s">
        <v>162</v>
      </c>
      <c r="E52" s="26" t="s">
        <v>139</v>
      </c>
      <c r="F52" s="26">
        <v>0</v>
      </c>
      <c r="G52" s="26">
        <v>0</v>
      </c>
      <c r="H52" s="26">
        <v>1</v>
      </c>
      <c r="I52" s="75">
        <v>19.239999999999998</v>
      </c>
      <c r="J52" s="75" t="s">
        <v>206</v>
      </c>
    </row>
    <row r="53" spans="1:10" ht="17.25" customHeight="1">
      <c r="A53" s="114" t="s">
        <v>171</v>
      </c>
      <c r="B53" s="115"/>
      <c r="C53" s="26"/>
      <c r="D53" s="26"/>
      <c r="E53" s="26"/>
      <c r="F53" s="26"/>
      <c r="G53" s="36">
        <f>G54</f>
        <v>0</v>
      </c>
      <c r="H53" s="36"/>
      <c r="I53" s="36">
        <f>SUM(I54:I54)</f>
        <v>0.7</v>
      </c>
      <c r="J53" s="75"/>
    </row>
    <row r="54" spans="1:10" ht="17.25" customHeight="1">
      <c r="A54" s="26">
        <v>1</v>
      </c>
      <c r="B54" s="26" t="s">
        <v>172</v>
      </c>
      <c r="C54" s="26" t="s">
        <v>60</v>
      </c>
      <c r="D54" s="26" t="s">
        <v>173</v>
      </c>
      <c r="E54" s="26" t="s">
        <v>139</v>
      </c>
      <c r="F54" s="26">
        <v>0</v>
      </c>
      <c r="G54" s="26">
        <v>0</v>
      </c>
      <c r="H54" s="26">
        <v>1</v>
      </c>
      <c r="I54" s="75">
        <v>0.7</v>
      </c>
      <c r="J54" s="75" t="s">
        <v>206</v>
      </c>
    </row>
  </sheetData>
  <mergeCells count="26">
    <mergeCell ref="A53:B53"/>
    <mergeCell ref="A49:B49"/>
    <mergeCell ref="A5:B5"/>
    <mergeCell ref="A12:B12"/>
    <mergeCell ref="A18:B18"/>
    <mergeCell ref="A26:B26"/>
    <mergeCell ref="A45:A46"/>
    <mergeCell ref="A1:J1"/>
    <mergeCell ref="A2:A3"/>
    <mergeCell ref="B2:B3"/>
    <mergeCell ref="C2:C3"/>
    <mergeCell ref="D2:D3"/>
    <mergeCell ref="E2:E3"/>
    <mergeCell ref="J2:J3"/>
    <mergeCell ref="F2:G2"/>
    <mergeCell ref="H2:I2"/>
    <mergeCell ref="J35:J36"/>
    <mergeCell ref="A31:B31"/>
    <mergeCell ref="A43:B43"/>
    <mergeCell ref="A40:B40"/>
    <mergeCell ref="B10:B11"/>
    <mergeCell ref="C10:C11"/>
    <mergeCell ref="A34:B34"/>
    <mergeCell ref="J27:J28"/>
    <mergeCell ref="J32:J33"/>
    <mergeCell ref="J41:J42"/>
  </mergeCells>
  <phoneticPr fontId="12" type="noConversion"/>
  <pageMargins left="0.51181102362204722" right="0.11811023622047245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D11" sqref="D11"/>
    </sheetView>
  </sheetViews>
  <sheetFormatPr defaultRowHeight="13.5"/>
  <cols>
    <col min="1" max="1" width="5" style="1" bestFit="1" customWidth="1"/>
    <col min="2" max="2" width="15.25" customWidth="1"/>
    <col min="3" max="3" width="18.75" style="1" customWidth="1"/>
    <col min="4" max="4" width="43.875" style="1" customWidth="1"/>
    <col min="5" max="6" width="6.75" bestFit="1" customWidth="1"/>
    <col min="7" max="7" width="9.625" customWidth="1"/>
    <col min="8" max="8" width="6.625" customWidth="1"/>
    <col min="9" max="9" width="9.625" customWidth="1"/>
    <col min="10" max="10" width="16.5" style="87" customWidth="1"/>
  </cols>
  <sheetData>
    <row r="1" spans="1:10" ht="34.5" customHeight="1">
      <c r="A1" s="103" t="s">
        <v>197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1.75" customHeight="1">
      <c r="A2" s="105" t="s">
        <v>0</v>
      </c>
      <c r="B2" s="105" t="s">
        <v>1</v>
      </c>
      <c r="C2" s="105" t="s">
        <v>2</v>
      </c>
      <c r="D2" s="105" t="s">
        <v>3</v>
      </c>
      <c r="E2" s="105" t="s">
        <v>4</v>
      </c>
      <c r="F2" s="107" t="s">
        <v>194</v>
      </c>
      <c r="G2" s="108"/>
      <c r="H2" s="107" t="s">
        <v>195</v>
      </c>
      <c r="I2" s="108"/>
      <c r="J2" s="106" t="s">
        <v>5</v>
      </c>
    </row>
    <row r="3" spans="1:10" ht="27" customHeight="1">
      <c r="A3" s="105"/>
      <c r="B3" s="105"/>
      <c r="C3" s="105"/>
      <c r="D3" s="105"/>
      <c r="E3" s="105"/>
      <c r="F3" s="25" t="s">
        <v>6</v>
      </c>
      <c r="G3" s="2" t="s">
        <v>7</v>
      </c>
      <c r="H3" s="53" t="s">
        <v>6</v>
      </c>
      <c r="I3" s="2" t="s">
        <v>169</v>
      </c>
      <c r="J3" s="106"/>
    </row>
    <row r="4" spans="1:10" ht="21.75" customHeight="1">
      <c r="A4" s="4"/>
      <c r="B4" s="21" t="s">
        <v>48</v>
      </c>
      <c r="C4" s="4"/>
      <c r="D4" s="22"/>
      <c r="E4" s="22"/>
      <c r="F4" s="2"/>
      <c r="G4" s="2">
        <f>SUM(G5,G9)</f>
        <v>308</v>
      </c>
      <c r="H4" s="2"/>
      <c r="I4" s="72">
        <f>I5+I9</f>
        <v>265</v>
      </c>
      <c r="J4" s="82"/>
    </row>
    <row r="5" spans="1:10" ht="21.75" customHeight="1">
      <c r="A5" s="92" t="s">
        <v>19</v>
      </c>
      <c r="B5" s="93"/>
      <c r="C5" s="4"/>
      <c r="D5" s="22"/>
      <c r="E5" s="22"/>
      <c r="F5" s="2"/>
      <c r="G5" s="2">
        <f>SUM(G6:G8)</f>
        <v>243</v>
      </c>
      <c r="H5" s="2"/>
      <c r="I5" s="2">
        <f>SUM(I6:I8)</f>
        <v>184</v>
      </c>
      <c r="J5" s="82"/>
    </row>
    <row r="6" spans="1:10" ht="21.75" customHeight="1">
      <c r="A6" s="26">
        <v>1</v>
      </c>
      <c r="B6" s="109" t="s">
        <v>66</v>
      </c>
      <c r="C6" s="26" t="s">
        <v>15</v>
      </c>
      <c r="D6" s="26" t="s">
        <v>126</v>
      </c>
      <c r="E6" s="31" t="s">
        <v>10</v>
      </c>
      <c r="F6" s="11">
        <v>1313</v>
      </c>
      <c r="G6" s="26">
        <v>35</v>
      </c>
      <c r="H6" s="75">
        <v>1313</v>
      </c>
      <c r="I6" s="75">
        <f>G6</f>
        <v>35</v>
      </c>
      <c r="J6" s="3"/>
    </row>
    <row r="7" spans="1:10" ht="21.75" customHeight="1">
      <c r="A7" s="26">
        <v>2</v>
      </c>
      <c r="B7" s="110"/>
      <c r="C7" s="34" t="s">
        <v>16</v>
      </c>
      <c r="D7" s="26" t="s">
        <v>127</v>
      </c>
      <c r="E7" s="31" t="s">
        <v>10</v>
      </c>
      <c r="F7" s="11">
        <v>40</v>
      </c>
      <c r="G7" s="39">
        <v>8</v>
      </c>
      <c r="H7" s="75">
        <v>40</v>
      </c>
      <c r="I7" s="75">
        <f>G7</f>
        <v>8</v>
      </c>
      <c r="J7" s="3"/>
    </row>
    <row r="8" spans="1:10" ht="21.75" customHeight="1">
      <c r="A8" s="26">
        <v>3</v>
      </c>
      <c r="B8" s="31" t="s">
        <v>81</v>
      </c>
      <c r="C8" s="26" t="s">
        <v>69</v>
      </c>
      <c r="D8" s="26" t="s">
        <v>70</v>
      </c>
      <c r="E8" s="31" t="s">
        <v>128</v>
      </c>
      <c r="F8" s="39">
        <v>1</v>
      </c>
      <c r="G8" s="39">
        <v>200</v>
      </c>
      <c r="H8" s="75">
        <v>1</v>
      </c>
      <c r="I8" s="75">
        <v>141</v>
      </c>
      <c r="J8" s="3" t="s">
        <v>209</v>
      </c>
    </row>
    <row r="9" spans="1:10" ht="21.75" customHeight="1">
      <c r="A9" s="92" t="s">
        <v>33</v>
      </c>
      <c r="B9" s="93"/>
      <c r="C9" s="15"/>
      <c r="D9" s="15"/>
      <c r="E9" s="16"/>
      <c r="F9" s="2"/>
      <c r="G9" s="2">
        <f>SUM(G10:G12)</f>
        <v>65</v>
      </c>
      <c r="H9" s="78"/>
      <c r="I9" s="78">
        <f>SUM(I10:I13)</f>
        <v>81</v>
      </c>
      <c r="J9" s="89"/>
    </row>
    <row r="10" spans="1:10" ht="24.75" customHeight="1">
      <c r="A10" s="30">
        <v>1</v>
      </c>
      <c r="B10" s="30" t="s">
        <v>26</v>
      </c>
      <c r="C10" s="30" t="s">
        <v>129</v>
      </c>
      <c r="D10" s="23" t="s">
        <v>130</v>
      </c>
      <c r="E10" s="30" t="s">
        <v>27</v>
      </c>
      <c r="F10" s="30">
        <v>128</v>
      </c>
      <c r="G10" s="30">
        <v>15</v>
      </c>
      <c r="H10" s="32">
        <v>128</v>
      </c>
      <c r="I10" s="32">
        <v>15</v>
      </c>
      <c r="J10" s="23"/>
    </row>
    <row r="11" spans="1:10" ht="21.75" customHeight="1">
      <c r="A11" s="30">
        <v>2</v>
      </c>
      <c r="B11" s="30" t="s">
        <v>30</v>
      </c>
      <c r="C11" s="30" t="s">
        <v>31</v>
      </c>
      <c r="D11" s="32" t="s">
        <v>32</v>
      </c>
      <c r="E11" s="30" t="s">
        <v>27</v>
      </c>
      <c r="F11" s="30">
        <v>120</v>
      </c>
      <c r="G11" s="30">
        <v>10</v>
      </c>
      <c r="H11" s="32">
        <v>120</v>
      </c>
      <c r="I11" s="32">
        <v>10</v>
      </c>
      <c r="J11" s="23"/>
    </row>
    <row r="12" spans="1:10" ht="21.75" customHeight="1">
      <c r="A12" s="30">
        <v>3</v>
      </c>
      <c r="B12" s="30" t="s">
        <v>81</v>
      </c>
      <c r="C12" s="30" t="s">
        <v>64</v>
      </c>
      <c r="D12" s="30"/>
      <c r="E12" s="30" t="s">
        <v>65</v>
      </c>
      <c r="F12" s="30">
        <v>1</v>
      </c>
      <c r="G12" s="30">
        <v>40</v>
      </c>
      <c r="H12" s="32">
        <v>1</v>
      </c>
      <c r="I12" s="32">
        <v>40</v>
      </c>
      <c r="J12" s="32"/>
    </row>
    <row r="13" spans="1:10" ht="21.75" customHeight="1">
      <c r="A13" s="30">
        <v>4</v>
      </c>
      <c r="B13" s="30" t="s">
        <v>175</v>
      </c>
      <c r="C13" s="30" t="s">
        <v>174</v>
      </c>
      <c r="D13" s="30" t="s">
        <v>213</v>
      </c>
      <c r="E13" s="30" t="s">
        <v>65</v>
      </c>
      <c r="F13" s="30">
        <v>0</v>
      </c>
      <c r="G13" s="30">
        <v>0</v>
      </c>
      <c r="H13" s="32">
        <v>1</v>
      </c>
      <c r="I13" s="32">
        <v>16</v>
      </c>
      <c r="J13" s="32" t="s">
        <v>206</v>
      </c>
    </row>
    <row r="14" spans="1:10" ht="27.75" customHeight="1">
      <c r="A14" s="103" t="s">
        <v>198</v>
      </c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ht="20.100000000000001" customHeight="1">
      <c r="A15" s="105" t="s">
        <v>0</v>
      </c>
      <c r="B15" s="105" t="s">
        <v>1</v>
      </c>
      <c r="C15" s="105" t="s">
        <v>2</v>
      </c>
      <c r="D15" s="105" t="s">
        <v>3</v>
      </c>
      <c r="E15" s="105" t="s">
        <v>4</v>
      </c>
      <c r="F15" s="107" t="s">
        <v>194</v>
      </c>
      <c r="G15" s="108"/>
      <c r="H15" s="107" t="s">
        <v>195</v>
      </c>
      <c r="I15" s="108"/>
      <c r="J15" s="106" t="s">
        <v>5</v>
      </c>
    </row>
    <row r="16" spans="1:10" ht="24.95" customHeight="1">
      <c r="A16" s="105"/>
      <c r="B16" s="105"/>
      <c r="C16" s="105"/>
      <c r="D16" s="105"/>
      <c r="E16" s="105"/>
      <c r="F16" s="29" t="s">
        <v>6</v>
      </c>
      <c r="G16" s="2" t="s">
        <v>7</v>
      </c>
      <c r="H16" s="53" t="s">
        <v>6</v>
      </c>
      <c r="I16" s="2" t="s">
        <v>169</v>
      </c>
      <c r="J16" s="106"/>
    </row>
    <row r="17" spans="1:10" ht="21.75" customHeight="1">
      <c r="A17" s="4"/>
      <c r="B17" s="21" t="s">
        <v>48</v>
      </c>
      <c r="C17" s="4"/>
      <c r="D17" s="28"/>
      <c r="E17" s="28"/>
      <c r="F17" s="2"/>
      <c r="G17" s="2">
        <v>27</v>
      </c>
      <c r="H17" s="2"/>
      <c r="I17" s="78">
        <f>I18+I20+I22</f>
        <v>35.5</v>
      </c>
      <c r="J17" s="82"/>
    </row>
    <row r="18" spans="1:10" ht="21.75" customHeight="1">
      <c r="A18" s="92" t="s">
        <v>19</v>
      </c>
      <c r="B18" s="93"/>
      <c r="C18" s="4"/>
      <c r="D18" s="28"/>
      <c r="E18" s="28"/>
      <c r="F18" s="2"/>
      <c r="G18" s="2">
        <v>7</v>
      </c>
      <c r="H18" s="2"/>
      <c r="I18" s="78">
        <f>I19</f>
        <v>0</v>
      </c>
      <c r="J18" s="82"/>
    </row>
    <row r="19" spans="1:10" ht="31.5" customHeight="1">
      <c r="A19" s="26">
        <v>1</v>
      </c>
      <c r="B19" s="31" t="s">
        <v>131</v>
      </c>
      <c r="C19" s="26" t="s">
        <v>58</v>
      </c>
      <c r="D19" s="26" t="s">
        <v>132</v>
      </c>
      <c r="E19" s="31" t="s">
        <v>133</v>
      </c>
      <c r="F19" s="11">
        <v>1000</v>
      </c>
      <c r="G19" s="39">
        <v>7</v>
      </c>
      <c r="H19" s="39">
        <v>0</v>
      </c>
      <c r="I19" s="75">
        <v>0</v>
      </c>
      <c r="J19" s="44" t="s">
        <v>210</v>
      </c>
    </row>
    <row r="20" spans="1:10" ht="21.75" customHeight="1">
      <c r="A20" s="92" t="s">
        <v>68</v>
      </c>
      <c r="B20" s="93"/>
      <c r="C20" s="15"/>
      <c r="D20" s="16"/>
      <c r="E20" s="16"/>
      <c r="F20" s="2"/>
      <c r="G20" s="2">
        <v>20</v>
      </c>
      <c r="H20" s="2"/>
      <c r="I20" s="78">
        <f>I21</f>
        <v>20</v>
      </c>
      <c r="J20" s="86"/>
    </row>
    <row r="21" spans="1:10" ht="22.5" customHeight="1">
      <c r="A21" s="30">
        <v>1</v>
      </c>
      <c r="B21" s="30" t="s">
        <v>28</v>
      </c>
      <c r="C21" s="30" t="s">
        <v>134</v>
      </c>
      <c r="D21" s="17"/>
      <c r="E21" s="30" t="s">
        <v>27</v>
      </c>
      <c r="F21" s="30">
        <v>72</v>
      </c>
      <c r="G21" s="30">
        <v>20</v>
      </c>
      <c r="H21" s="30">
        <v>72</v>
      </c>
      <c r="I21" s="32">
        <v>20</v>
      </c>
      <c r="J21" s="23"/>
    </row>
    <row r="22" spans="1:10" ht="22.5" customHeight="1">
      <c r="A22" s="92" t="s">
        <v>181</v>
      </c>
      <c r="B22" s="93"/>
      <c r="C22" s="15"/>
      <c r="D22" s="16"/>
      <c r="E22" s="16"/>
      <c r="F22" s="2"/>
      <c r="G22" s="2">
        <f>G23</f>
        <v>0</v>
      </c>
      <c r="H22" s="2"/>
      <c r="I22" s="78">
        <f>I23</f>
        <v>15.5</v>
      </c>
      <c r="J22" s="86"/>
    </row>
    <row r="23" spans="1:10" ht="22.5" customHeight="1">
      <c r="A23" s="30">
        <v>1</v>
      </c>
      <c r="B23" s="30" t="s">
        <v>180</v>
      </c>
      <c r="C23" s="30" t="s">
        <v>182</v>
      </c>
      <c r="D23" s="23" t="s">
        <v>183</v>
      </c>
      <c r="E23" s="30" t="s">
        <v>27</v>
      </c>
      <c r="F23" s="30">
        <v>0</v>
      </c>
      <c r="G23" s="30">
        <v>0</v>
      </c>
      <c r="H23" s="30">
        <v>650</v>
      </c>
      <c r="I23" s="32">
        <v>15.5</v>
      </c>
      <c r="J23" s="23" t="s">
        <v>206</v>
      </c>
    </row>
    <row r="24" spans="1:10" ht="22.5" customHeight="1">
      <c r="A24" s="65"/>
      <c r="B24" s="65"/>
      <c r="C24" s="65"/>
      <c r="D24" s="66"/>
      <c r="E24" s="65"/>
      <c r="F24" s="65"/>
      <c r="G24" s="65"/>
      <c r="H24" s="65"/>
      <c r="I24" s="67"/>
      <c r="J24" s="90"/>
    </row>
    <row r="25" spans="1:10" ht="22.5" customHeight="1">
      <c r="A25" s="65"/>
      <c r="B25" s="65"/>
      <c r="C25" s="65"/>
      <c r="D25" s="66"/>
      <c r="E25" s="65"/>
      <c r="F25" s="65"/>
      <c r="G25" s="65"/>
      <c r="H25" s="65"/>
      <c r="I25" s="67"/>
      <c r="J25" s="90"/>
    </row>
  </sheetData>
  <mergeCells count="24">
    <mergeCell ref="A22:B22"/>
    <mergeCell ref="A9:B9"/>
    <mergeCell ref="B6:B7"/>
    <mergeCell ref="A5:B5"/>
    <mergeCell ref="A1:J1"/>
    <mergeCell ref="A2:A3"/>
    <mergeCell ref="B2:B3"/>
    <mergeCell ref="C2:C3"/>
    <mergeCell ref="D2:D3"/>
    <mergeCell ref="E2:E3"/>
    <mergeCell ref="J2:J3"/>
    <mergeCell ref="F2:G2"/>
    <mergeCell ref="H2:I2"/>
    <mergeCell ref="A20:B20"/>
    <mergeCell ref="A15:A16"/>
    <mergeCell ref="B15:B16"/>
    <mergeCell ref="A18:B18"/>
    <mergeCell ref="H15:I15"/>
    <mergeCell ref="C15:C16"/>
    <mergeCell ref="A14:J14"/>
    <mergeCell ref="D15:D16"/>
    <mergeCell ref="E15:E16"/>
    <mergeCell ref="F15:G15"/>
    <mergeCell ref="J15:J16"/>
  </mergeCells>
  <phoneticPr fontId="12" type="noConversion"/>
  <pageMargins left="0.70866141732283472" right="0.31496062992125984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9" sqref="G9"/>
    </sheetView>
  </sheetViews>
  <sheetFormatPr defaultRowHeight="13.5"/>
  <cols>
    <col min="1" max="1" width="6.5" customWidth="1"/>
    <col min="2" max="2" width="9.625" customWidth="1"/>
    <col min="3" max="3" width="14.25" customWidth="1"/>
    <col min="4" max="4" width="46" customWidth="1"/>
    <col min="5" max="6" width="6.75" bestFit="1" customWidth="1"/>
    <col min="7" max="7" width="13.25" customWidth="1"/>
    <col min="8" max="8" width="6.625" customWidth="1"/>
    <col min="9" max="9" width="10.625" customWidth="1"/>
    <col min="10" max="10" width="12.5" style="87" customWidth="1"/>
  </cols>
  <sheetData>
    <row r="1" spans="1:10" ht="33" customHeight="1">
      <c r="A1" s="103" t="s">
        <v>196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6.25" customHeight="1">
      <c r="A2" s="105" t="s">
        <v>0</v>
      </c>
      <c r="B2" s="105" t="s">
        <v>1</v>
      </c>
      <c r="C2" s="105" t="s">
        <v>2</v>
      </c>
      <c r="D2" s="105" t="s">
        <v>3</v>
      </c>
      <c r="E2" s="105" t="s">
        <v>4</v>
      </c>
      <c r="F2" s="107" t="s">
        <v>194</v>
      </c>
      <c r="G2" s="108"/>
      <c r="H2" s="107" t="s">
        <v>195</v>
      </c>
      <c r="I2" s="108"/>
      <c r="J2" s="106" t="s">
        <v>5</v>
      </c>
    </row>
    <row r="3" spans="1:10" ht="29.25" customHeight="1">
      <c r="A3" s="105"/>
      <c r="B3" s="105"/>
      <c r="C3" s="105"/>
      <c r="D3" s="105"/>
      <c r="E3" s="105"/>
      <c r="F3" s="53" t="s">
        <v>6</v>
      </c>
      <c r="G3" s="2" t="s">
        <v>7</v>
      </c>
      <c r="H3" s="53" t="s">
        <v>6</v>
      </c>
      <c r="I3" s="2" t="s">
        <v>75</v>
      </c>
      <c r="J3" s="106"/>
    </row>
    <row r="4" spans="1:10" ht="27.75" customHeight="1">
      <c r="A4" s="4"/>
      <c r="B4" s="4" t="s">
        <v>140</v>
      </c>
      <c r="C4" s="4"/>
      <c r="D4" s="52"/>
      <c r="E4" s="52"/>
      <c r="F4" s="2"/>
      <c r="G4" s="72">
        <f>SUM(G5,G7)</f>
        <v>63.4</v>
      </c>
      <c r="H4" s="2"/>
      <c r="I4" s="72">
        <f>I5+I7</f>
        <v>103.06</v>
      </c>
      <c r="J4" s="81"/>
    </row>
    <row r="5" spans="1:10" ht="27.75" customHeight="1">
      <c r="A5" s="92" t="s">
        <v>141</v>
      </c>
      <c r="B5" s="93"/>
      <c r="C5" s="4"/>
      <c r="D5" s="52"/>
      <c r="E5" s="52"/>
      <c r="F5" s="2"/>
      <c r="G5" s="2">
        <v>45</v>
      </c>
      <c r="H5" s="2"/>
      <c r="I5" s="2">
        <f>I6</f>
        <v>36.659999999999997</v>
      </c>
      <c r="J5" s="82"/>
    </row>
    <row r="6" spans="1:10" ht="27.75" customHeight="1">
      <c r="A6" s="26">
        <v>1</v>
      </c>
      <c r="B6" s="55" t="s">
        <v>142</v>
      </c>
      <c r="C6" s="26" t="s">
        <v>143</v>
      </c>
      <c r="D6" s="26" t="s">
        <v>144</v>
      </c>
      <c r="E6" s="55" t="s">
        <v>145</v>
      </c>
      <c r="F6" s="11">
        <v>1</v>
      </c>
      <c r="G6" s="39">
        <v>45</v>
      </c>
      <c r="H6" s="39">
        <v>1</v>
      </c>
      <c r="I6" s="75">
        <v>36.659999999999997</v>
      </c>
      <c r="J6" s="44" t="s">
        <v>211</v>
      </c>
    </row>
    <row r="7" spans="1:10" ht="27.75" customHeight="1">
      <c r="A7" s="92" t="s">
        <v>146</v>
      </c>
      <c r="B7" s="93"/>
      <c r="C7" s="15"/>
      <c r="D7" s="16"/>
      <c r="E7" s="16"/>
      <c r="F7" s="2"/>
      <c r="G7" s="2">
        <v>18.399999999999999</v>
      </c>
      <c r="H7" s="2"/>
      <c r="I7" s="2">
        <f>SUM(I8:I9)</f>
        <v>66.400000000000006</v>
      </c>
      <c r="J7" s="86"/>
    </row>
    <row r="8" spans="1:10" ht="45" customHeight="1">
      <c r="A8" s="30">
        <v>1</v>
      </c>
      <c r="B8" s="54" t="s">
        <v>147</v>
      </c>
      <c r="C8" s="54" t="s">
        <v>148</v>
      </c>
      <c r="D8" s="20" t="s">
        <v>149</v>
      </c>
      <c r="E8" s="12" t="s">
        <v>150</v>
      </c>
      <c r="F8" s="56">
        <v>13000</v>
      </c>
      <c r="G8" s="47">
        <v>18.399999999999999</v>
      </c>
      <c r="H8" s="47">
        <v>13000</v>
      </c>
      <c r="I8" s="47">
        <v>18.399999999999999</v>
      </c>
      <c r="J8" s="23"/>
    </row>
    <row r="9" spans="1:10" ht="45" customHeight="1">
      <c r="A9" s="30">
        <v>2</v>
      </c>
      <c r="B9" s="61" t="s">
        <v>147</v>
      </c>
      <c r="C9" s="26" t="s">
        <v>219</v>
      </c>
      <c r="D9" s="19" t="s">
        <v>192</v>
      </c>
      <c r="E9" s="5" t="s">
        <v>193</v>
      </c>
      <c r="F9" s="43">
        <v>0</v>
      </c>
      <c r="G9" s="33">
        <v>0</v>
      </c>
      <c r="H9" s="33">
        <v>20000</v>
      </c>
      <c r="I9" s="33">
        <v>48</v>
      </c>
      <c r="J9" s="23" t="s">
        <v>201</v>
      </c>
    </row>
    <row r="13" spans="1:10">
      <c r="G13" s="80"/>
    </row>
    <row r="17" spans="9:9">
      <c r="I17" s="80"/>
    </row>
  </sheetData>
  <mergeCells count="11">
    <mergeCell ref="A5:B5"/>
    <mergeCell ref="A7:B7"/>
    <mergeCell ref="A1:J1"/>
    <mergeCell ref="A2:A3"/>
    <mergeCell ref="B2:B3"/>
    <mergeCell ref="C2:C3"/>
    <mergeCell ref="D2:D3"/>
    <mergeCell ref="E2:E3"/>
    <mergeCell ref="F2:G2"/>
    <mergeCell ref="J2:J3"/>
    <mergeCell ref="H2:I2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煤业物资折旧</vt:lpstr>
      <vt:lpstr>物资集团折旧</vt:lpstr>
      <vt:lpstr>自筹计划</vt:lpstr>
      <vt:lpstr>安全费用</vt:lpstr>
      <vt:lpstr>煤业物资折旧!Print_Titles</vt:lpstr>
      <vt:lpstr>物资集团折旧!Print_Titles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（物资集团）白鸽</cp:lastModifiedBy>
  <cp:lastPrinted>2020-12-04T09:21:14Z</cp:lastPrinted>
  <dcterms:created xsi:type="dcterms:W3CDTF">2014-11-20T01:07:00Z</dcterms:created>
  <dcterms:modified xsi:type="dcterms:W3CDTF">2020-12-04T09:21:16Z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>
    <vt:lpwstr>11</vt:lpwstr>
  </property>
</Properties>
</file>